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2390" windowHeight="7560"/>
  </bookViews>
  <sheets>
    <sheet name="Budget" sheetId="1" r:id="rId1"/>
    <sheet name="current admin costs" sheetId="2" state="hidden" r:id="rId2"/>
    <sheet name="Exemple de budget" sheetId="3" r:id="rId3"/>
  </sheets>
  <definedNames>
    <definedName name="_xlnm.Print_Area" localSheetId="0">Budget!$A$1:$H$56</definedName>
  </definedNames>
  <calcPr calcId="145621"/>
</workbook>
</file>

<file path=xl/calcChain.xml><?xml version="1.0" encoding="utf-8"?>
<calcChain xmlns="http://schemas.openxmlformats.org/spreadsheetml/2006/main">
  <c r="E46" i="3"/>
  <c r="E43"/>
  <c r="E40"/>
  <c r="E37"/>
  <c r="E36"/>
  <c r="E35"/>
  <c r="E34"/>
  <c r="E31"/>
  <c r="E30"/>
  <c r="E29"/>
  <c r="E26"/>
  <c r="E25"/>
  <c r="E24"/>
  <c r="E21"/>
  <c r="E20"/>
  <c r="E19"/>
  <c r="E16"/>
  <c r="E15"/>
  <c r="E14"/>
  <c r="E13"/>
  <c r="E9"/>
  <c r="E10"/>
  <c r="E8"/>
  <c r="D47"/>
  <c r="D44"/>
  <c r="D41"/>
  <c r="D38"/>
  <c r="D32"/>
  <c r="D27"/>
  <c r="D22"/>
  <c r="D17"/>
  <c r="D11"/>
  <c r="D48" l="1"/>
  <c r="D50" s="1"/>
  <c r="E49" i="1"/>
  <c r="E50"/>
  <c r="E48"/>
  <c r="E44"/>
  <c r="E45"/>
  <c r="E43"/>
  <c r="E39"/>
  <c r="E40"/>
  <c r="E38"/>
  <c r="E34"/>
  <c r="E35"/>
  <c r="E33"/>
  <c r="E29"/>
  <c r="E30"/>
  <c r="E28"/>
  <c r="E24"/>
  <c r="E25"/>
  <c r="E23"/>
  <c r="E19"/>
  <c r="E20"/>
  <c r="E18"/>
  <c r="E14"/>
  <c r="E15"/>
  <c r="E13"/>
  <c r="E9"/>
  <c r="E10"/>
  <c r="E8"/>
  <c r="D51"/>
  <c r="D46"/>
  <c r="D41"/>
  <c r="D36"/>
  <c r="D31"/>
  <c r="D26"/>
  <c r="D21"/>
  <c r="D16"/>
  <c r="D52" s="1"/>
  <c r="D54" s="1"/>
  <c r="D11"/>
  <c r="F51"/>
  <c r="C51"/>
  <c r="B51"/>
  <c r="E51" s="1"/>
  <c r="F46"/>
  <c r="C46"/>
  <c r="B46"/>
  <c r="E46" s="1"/>
  <c r="F41"/>
  <c r="C41"/>
  <c r="B41"/>
  <c r="E41" s="1"/>
  <c r="F36"/>
  <c r="C36"/>
  <c r="E36" s="1"/>
  <c r="B36"/>
  <c r="F31"/>
  <c r="C31"/>
  <c r="B31"/>
  <c r="E31" s="1"/>
  <c r="F26"/>
  <c r="C26"/>
  <c r="B26"/>
  <c r="E26" s="1"/>
  <c r="F21"/>
  <c r="C21"/>
  <c r="B21"/>
  <c r="E21" s="1"/>
  <c r="F16"/>
  <c r="C16"/>
  <c r="C52" s="1"/>
  <c r="C54" s="1"/>
  <c r="B16"/>
  <c r="F11"/>
  <c r="C11"/>
  <c r="B11"/>
  <c r="B52" s="1"/>
  <c r="B54" s="1"/>
  <c r="E49" i="3"/>
  <c r="F47"/>
  <c r="C47"/>
  <c r="B47"/>
  <c r="E47" s="1"/>
  <c r="F44"/>
  <c r="C44"/>
  <c r="B44"/>
  <c r="F41"/>
  <c r="C41"/>
  <c r="B41"/>
  <c r="F38"/>
  <c r="C38"/>
  <c r="B38"/>
  <c r="F32"/>
  <c r="C32"/>
  <c r="B32"/>
  <c r="E32" s="1"/>
  <c r="F27"/>
  <c r="C27"/>
  <c r="B27"/>
  <c r="F22"/>
  <c r="C22"/>
  <c r="B22"/>
  <c r="E22" s="1"/>
  <c r="F17"/>
  <c r="C17"/>
  <c r="C48" s="1"/>
  <c r="C50" s="1"/>
  <c r="B17"/>
  <c r="F11"/>
  <c r="C11"/>
  <c r="B11"/>
  <c r="E11" s="1"/>
  <c r="E53" i="1"/>
  <c r="C4" i="2"/>
  <c r="C6"/>
  <c r="C9"/>
  <c r="C11"/>
  <c r="C12"/>
  <c r="C13"/>
  <c r="C15"/>
  <c r="C16"/>
  <c r="C17"/>
  <c r="C18"/>
  <c r="C3"/>
  <c r="B14"/>
  <c r="C14" s="1"/>
  <c r="B10"/>
  <c r="C10" s="1"/>
  <c r="B8"/>
  <c r="C8" s="1"/>
  <c r="B7"/>
  <c r="C7" s="1"/>
  <c r="B5"/>
  <c r="C5" s="1"/>
  <c r="F52" i="1"/>
  <c r="F54" s="1"/>
  <c r="B48" i="3" l="1"/>
  <c r="B50" s="1"/>
  <c r="E17"/>
  <c r="E38"/>
  <c r="E27"/>
  <c r="E48" s="1"/>
  <c r="E50" s="1"/>
  <c r="E44"/>
  <c r="E41"/>
  <c r="E11" i="1"/>
  <c r="E16"/>
  <c r="F48" i="3"/>
  <c r="F50" s="1"/>
  <c r="C19" i="2"/>
  <c r="E52" i="1" l="1"/>
  <c r="E54" s="1"/>
  <c r="B52" i="3"/>
  <c r="B51"/>
  <c r="B56" i="1" l="1"/>
  <c r="B55"/>
</calcChain>
</file>

<file path=xl/sharedStrings.xml><?xml version="1.0" encoding="utf-8"?>
<sst xmlns="http://schemas.openxmlformats.org/spreadsheetml/2006/main" count="167" uniqueCount="129">
  <si>
    <t>Salaries/Benefits Subtotal</t>
  </si>
  <si>
    <t>Professional Services Subtotal</t>
  </si>
  <si>
    <t>Supplies Subtotal</t>
  </si>
  <si>
    <t>Travel Subtotal</t>
  </si>
  <si>
    <t>Meetings and Special Events Subtotal</t>
  </si>
  <si>
    <t>Rent</t>
  </si>
  <si>
    <t>Fuel</t>
  </si>
  <si>
    <t>Sub-Grants Subtotal</t>
  </si>
  <si>
    <t>Miscellaneous Subtotal</t>
  </si>
  <si>
    <t>Local transportation</t>
  </si>
  <si>
    <t>audit fees</t>
  </si>
  <si>
    <t>Name</t>
  </si>
  <si>
    <t>Amount</t>
  </si>
  <si>
    <t>ADMINISTRATION</t>
  </si>
  <si>
    <t>bank charges</t>
  </si>
  <si>
    <t>radios</t>
  </si>
  <si>
    <t>internet</t>
  </si>
  <si>
    <t>satphone</t>
  </si>
  <si>
    <t>telephone</t>
  </si>
  <si>
    <t>printers, computer etc.</t>
  </si>
  <si>
    <t>printers ink</t>
  </si>
  <si>
    <t>soft ware</t>
  </si>
  <si>
    <t>employment contract consulting fees</t>
  </si>
  <si>
    <t>Legal Defense Name registration</t>
  </si>
  <si>
    <t>Workmens compensation insurance</t>
  </si>
  <si>
    <t>srt insurance excluding vehicle insurance</t>
  </si>
  <si>
    <t>office stationary</t>
  </si>
  <si>
    <t>rent</t>
  </si>
  <si>
    <t>trustee meeting</t>
  </si>
  <si>
    <t>Total Nov. July</t>
  </si>
  <si>
    <t>9 mths</t>
  </si>
  <si>
    <t>12 mths</t>
  </si>
  <si>
    <t>Audit fees</t>
  </si>
  <si>
    <t>Operating Costs Subtotal</t>
  </si>
  <si>
    <r>
      <t xml:space="preserve">Indirect Costs </t>
    </r>
    <r>
      <rPr>
        <i/>
        <sz val="9"/>
        <rFont val="Arial"/>
        <family val="2"/>
      </rPr>
      <t>(Max 10% of subtotal)</t>
    </r>
  </si>
  <si>
    <t>Total</t>
  </si>
  <si>
    <t>Equipment and maintenance Subtotal</t>
  </si>
  <si>
    <t>Project Coordinator</t>
  </si>
  <si>
    <t>Monitoring Officer</t>
  </si>
  <si>
    <t>Admin. Assistant</t>
  </si>
  <si>
    <t>Project Coordinator, 100%, will be in charge of overall project coordination and management</t>
  </si>
  <si>
    <t>Legal consultant</t>
  </si>
  <si>
    <t>A project audit will be conducted at the end of the project by a local firm</t>
  </si>
  <si>
    <t>Printing services</t>
  </si>
  <si>
    <t>20 posters will be printed and distributed to local schools</t>
  </si>
  <si>
    <t>An office will be rented close to the project location for approx. 200$/month</t>
  </si>
  <si>
    <t>Postage &amp; delivery</t>
  </si>
  <si>
    <t>To send signed reports and letters to local businesses and politicians</t>
  </si>
  <si>
    <t>Data/Voice communications</t>
  </si>
  <si>
    <t>An internet and phone plan will be contracted for the office</t>
  </si>
  <si>
    <t>Office supplies/stationery</t>
  </si>
  <si>
    <t>Basic office supplies and stationery will be purchased at the start of the project</t>
  </si>
  <si>
    <t>5 first aid kits</t>
  </si>
  <si>
    <t>Sample testing kits</t>
  </si>
  <si>
    <t>2 GPS devices</t>
  </si>
  <si>
    <t>50 kits will be required to test the water samples obtained at the river throughout the project (100$ each)</t>
  </si>
  <si>
    <t>5 First aid kits will be required for the field expeditions (100$ each)</t>
  </si>
  <si>
    <t>2 new GPS devices will be needed for accurate monitoring (New Model XYZ 500$ each)</t>
  </si>
  <si>
    <t>Building materials</t>
  </si>
  <si>
    <t>Materials needed to erect the 10 information signs throughout the forest</t>
  </si>
  <si>
    <t>Motorcycle maintenance</t>
  </si>
  <si>
    <t>Costs of maintaining the motorcycle used by the project</t>
  </si>
  <si>
    <t>Airfaire</t>
  </si>
  <si>
    <t>Cost of 4 plane tickets for Project Coordinator to fly to the capital for activity 3 of the project</t>
  </si>
  <si>
    <t>Cost of local transportation for monitoring officer to reach main project implementation sites</t>
  </si>
  <si>
    <t>Lodging, meals and incidentals</t>
  </si>
  <si>
    <t>To hold the regular community meetings described in activity 2</t>
  </si>
  <si>
    <t>Estimated costs of obtaining licenses to construct signs in the forest</t>
  </si>
  <si>
    <t>A legal consultant will be paid to provide a strategy to address the municipal regulations that need to be changed to protect breeding sites of target species. A foreign consultant with a successful track record of similar studies is being proposed as very limited capacity exisits in country.</t>
  </si>
  <si>
    <t>Translation of strategy</t>
  </si>
  <si>
    <t>The strategy prepared by the legal consultant will need to be translated into the local language</t>
  </si>
  <si>
    <t>Costs of fuel for motorcycle to be used throughout the project duration</t>
  </si>
  <si>
    <t>To cover the project staff travel</t>
  </si>
  <si>
    <t>Community meetings</t>
  </si>
  <si>
    <t>Monitoring Officer, 50%, will be responsible for tracking the activities and measuring project impacts</t>
  </si>
  <si>
    <t>Admin assistant, 50%, in charge of the financial management and reports preparation</t>
  </si>
  <si>
    <t>All</t>
  </si>
  <si>
    <t>A1.1, A1.2, A2.1</t>
  </si>
  <si>
    <t>A3.2, A3.3</t>
  </si>
  <si>
    <t>A3.1</t>
  </si>
  <si>
    <t>A1.4</t>
  </si>
  <si>
    <t>A1.1, A1.2, A2.1, A2.2, A2.3</t>
  </si>
  <si>
    <t>A4.1</t>
  </si>
  <si>
    <t>A2.1, A2.2</t>
  </si>
  <si>
    <t>A3.1, A3.2</t>
  </si>
  <si>
    <t>Budget du projet (Threatened Species Grants)</t>
  </si>
  <si>
    <t>Titre du projet</t>
  </si>
  <si>
    <t>Code du projet (à remplir par le Secrétariat SOS)</t>
  </si>
  <si>
    <t>Organisation</t>
  </si>
  <si>
    <t>Activités du projet correspondantes</t>
  </si>
  <si>
    <t>Explications détaillées et justification</t>
  </si>
  <si>
    <t>Salaires / Bénéfices</t>
  </si>
  <si>
    <t>Coûts opérationnels</t>
  </si>
  <si>
    <t>Services professionels</t>
  </si>
  <si>
    <t>Sous-total Salaires / Bénéfices</t>
  </si>
  <si>
    <t>Fournitures</t>
  </si>
  <si>
    <t>Equipement et Maintenance</t>
  </si>
  <si>
    <t>Déplacements</t>
  </si>
  <si>
    <t>Meetings et évènements</t>
  </si>
  <si>
    <t>Divers</t>
  </si>
  <si>
    <t>Sous-traitance</t>
  </si>
  <si>
    <t>Sous-total Services professionels</t>
  </si>
  <si>
    <t>Sous-total Coûts opérationnels</t>
  </si>
  <si>
    <t>Sous-total Fournitures</t>
  </si>
  <si>
    <t>Sous-total Equipement et Maintenance</t>
  </si>
  <si>
    <t>Sous-total Déplacements</t>
  </si>
  <si>
    <t>Sous-total Meetings et évènements</t>
  </si>
  <si>
    <t>Sous-total Divers</t>
  </si>
  <si>
    <t>Sous-total Sous-traitance</t>
  </si>
  <si>
    <r>
      <t xml:space="preserve">Coûts indirects </t>
    </r>
    <r>
      <rPr>
        <i/>
        <sz val="9"/>
        <rFont val="Arial"/>
        <family val="2"/>
      </rPr>
      <t>(Max 10% du sous-total global)</t>
    </r>
  </si>
  <si>
    <t>Sous-total global</t>
  </si>
  <si>
    <t>Pourcentage de co-financements</t>
  </si>
  <si>
    <t>BUDGET TOTAL DU PROJET</t>
  </si>
  <si>
    <r>
      <t xml:space="preserve">Catégories budgétaires
</t>
    </r>
    <r>
      <rPr>
        <i/>
        <sz val="9"/>
        <rFont val="Arial"/>
        <family val="2"/>
      </rPr>
      <t>(Ajoutez/éliminez des lignes si nécessaire)</t>
    </r>
  </si>
  <si>
    <t>Licenses costs</t>
  </si>
  <si>
    <r>
      <rPr>
        <b/>
        <sz val="10"/>
        <rFont val="Arial"/>
        <family val="2"/>
      </rPr>
      <t xml:space="preserve">Co-financements - </t>
    </r>
    <r>
      <rPr>
        <sz val="10"/>
        <rFont val="Arial"/>
        <family val="2"/>
      </rPr>
      <t>Notez qu'un montant minimum de co-financements sécurisés est requis en fonction des fonds demandés</t>
    </r>
  </si>
  <si>
    <t>Co-financements minimum</t>
  </si>
  <si>
    <t>Fonds demandés</t>
  </si>
  <si>
    <r>
      <rPr>
        <b/>
        <sz val="10"/>
        <rFont val="Arial"/>
        <family val="2"/>
      </rPr>
      <t xml:space="preserve">Coûts indirects - </t>
    </r>
    <r>
      <rPr>
        <sz val="10"/>
        <rFont val="Arial"/>
        <family val="2"/>
      </rPr>
      <t>Si des contrats de sous-traitance font partie du projet, la somme des coûts indirects de tous les partenaires ne peut pas excéder 10% du sous-total global</t>
    </r>
  </si>
  <si>
    <t>Financement demandé 
année 1 (EUR)</t>
  </si>
  <si>
    <t>Financement demandé 
année 2 (EUR)</t>
  </si>
  <si>
    <t>Financement demandé 
année 3 (EUR)</t>
  </si>
  <si>
    <t>Financement demandé 
total (EUR)</t>
  </si>
  <si>
    <t>Co-financements (EUR)</t>
  </si>
  <si>
    <r>
      <t xml:space="preserve">25,000 EUR </t>
    </r>
    <r>
      <rPr>
        <sz val="10"/>
        <rFont val="Calibri"/>
        <family val="2"/>
      </rPr>
      <t>&lt;</t>
    </r>
    <r>
      <rPr>
        <sz val="10"/>
        <rFont val="Arial"/>
        <family val="2"/>
      </rPr>
      <t xml:space="preserve"> 49,999 EUR</t>
    </r>
  </si>
  <si>
    <t>50,000 EUR &lt; 99,999 EUR</t>
  </si>
  <si>
    <t>&lt; 100,000 EUR</t>
  </si>
  <si>
    <r>
      <rPr>
        <b/>
        <sz val="10"/>
        <rFont val="Arial"/>
        <family val="2"/>
      </rPr>
      <t xml:space="preserve">Procurement - </t>
    </r>
    <r>
      <rPr>
        <sz val="10"/>
        <rFont val="Arial"/>
        <family val="2"/>
      </rPr>
      <t>Pour tous les éléments ayant des coûts unitaires supérieurs à 5000 EUR, trois devis de différent fournisseurs devront être fournis et conservés</t>
    </r>
  </si>
  <si>
    <t xml:space="preserve">Budget du projet </t>
  </si>
</sst>
</file>

<file path=xl/styles.xml><?xml version="1.0" encoding="utf-8"?>
<styleSheet xmlns="http://schemas.openxmlformats.org/spreadsheetml/2006/main">
  <numFmts count="2">
    <numFmt numFmtId="164" formatCode="[$NAD]\ #,##0"/>
    <numFmt numFmtId="165" formatCode="[$$-409]#,##0"/>
  </numFmts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165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5" fontId="2" fillId="0" borderId="3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165" fontId="8" fillId="0" borderId="9" xfId="0" applyNumberFormat="1" applyFont="1" applyFill="1" applyBorder="1" applyProtection="1"/>
    <xf numFmtId="0" fontId="2" fillId="0" borderId="11" xfId="0" applyFont="1" applyFill="1" applyBorder="1" applyAlignment="1" applyProtection="1">
      <alignment horizontal="left"/>
      <protection locked="0"/>
    </xf>
    <xf numFmtId="0" fontId="10" fillId="0" borderId="12" xfId="0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165" fontId="8" fillId="0" borderId="9" xfId="0" applyNumberFormat="1" applyFont="1" applyFill="1" applyBorder="1" applyAlignment="1" applyProtection="1">
      <alignment horizontal="right"/>
    </xf>
    <xf numFmtId="0" fontId="1" fillId="0" borderId="11" xfId="0" applyFont="1" applyFill="1" applyBorder="1" applyAlignment="1" applyProtection="1">
      <alignment horizontal="left" wrapText="1"/>
    </xf>
    <xf numFmtId="165" fontId="2" fillId="0" borderId="3" xfId="0" applyNumberFormat="1" applyFont="1" applyFill="1" applyBorder="1" applyAlignment="1" applyProtection="1">
      <alignment wrapText="1"/>
      <protection locked="0"/>
    </xf>
    <xf numFmtId="165" fontId="0" fillId="0" borderId="3" xfId="0" applyNumberFormat="1" applyFill="1" applyBorder="1" applyAlignment="1" applyProtection="1">
      <alignment wrapText="1"/>
      <protection locked="0"/>
    </xf>
    <xf numFmtId="165" fontId="0" fillId="0" borderId="17" xfId="0" applyNumberFormat="1" applyFill="1" applyBorder="1" applyAlignment="1" applyProtection="1">
      <alignment wrapText="1"/>
      <protection locked="0"/>
    </xf>
    <xf numFmtId="165" fontId="2" fillId="0" borderId="3" xfId="0" applyNumberFormat="1" applyFont="1" applyFill="1" applyBorder="1" applyAlignment="1" applyProtection="1">
      <alignment horizontal="right" wrapText="1"/>
      <protection locked="0"/>
    </xf>
    <xf numFmtId="165" fontId="8" fillId="0" borderId="9" xfId="0" applyNumberFormat="1" applyFont="1" applyFill="1" applyBorder="1" applyAlignment="1" applyProtection="1">
      <alignment wrapText="1"/>
      <protection locked="0"/>
    </xf>
    <xf numFmtId="165" fontId="8" fillId="0" borderId="9" xfId="0" applyNumberFormat="1" applyFont="1" applyFill="1" applyBorder="1" applyAlignment="1" applyProtection="1">
      <alignment horizontal="right" wrapText="1"/>
      <protection locked="0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8" fillId="0" borderId="9" xfId="0" applyNumberFormat="1" applyFont="1" applyFill="1" applyBorder="1" applyAlignment="1" applyProtection="1">
      <protection locked="0"/>
    </xf>
    <xf numFmtId="165" fontId="0" fillId="0" borderId="3" xfId="0" applyNumberFormat="1" applyFill="1" applyBorder="1" applyAlignment="1" applyProtection="1"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10" fillId="0" borderId="12" xfId="0" applyFont="1" applyFill="1" applyBorder="1" applyAlignment="1" applyProtection="1">
      <alignment horizontal="left" wrapText="1"/>
    </xf>
    <xf numFmtId="165" fontId="8" fillId="0" borderId="9" xfId="0" applyNumberFormat="1" applyFont="1" applyFill="1" applyBorder="1" applyAlignment="1" applyProtection="1">
      <alignment wrapText="1"/>
    </xf>
    <xf numFmtId="0" fontId="0" fillId="0" borderId="11" xfId="0" applyFill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165" fontId="8" fillId="0" borderId="9" xfId="0" applyNumberFormat="1" applyFont="1" applyFill="1" applyBorder="1" applyAlignment="1" applyProtection="1">
      <alignment horizontal="right" wrapText="1"/>
    </xf>
    <xf numFmtId="165" fontId="1" fillId="0" borderId="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Fill="1" applyAlignment="1" applyProtection="1">
      <alignment wrapText="1"/>
    </xf>
    <xf numFmtId="9" fontId="0" fillId="0" borderId="0" xfId="0" applyNumberFormat="1" applyFill="1" applyAlignment="1" applyProtection="1">
      <alignment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5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0" fillId="0" borderId="0" xfId="0" applyBorder="1" applyAlignment="1">
      <alignment wrapText="1"/>
    </xf>
    <xf numFmtId="0" fontId="2" fillId="0" borderId="0" xfId="0" applyFont="1" applyFill="1" applyAlignment="1" applyProtection="1"/>
    <xf numFmtId="0" fontId="2" fillId="0" borderId="19" xfId="0" applyFont="1" applyFill="1" applyBorder="1" applyAlignment="1" applyProtection="1">
      <alignment horizontal="left" wrapText="1"/>
      <protection locked="0"/>
    </xf>
    <xf numFmtId="165" fontId="2" fillId="0" borderId="17" xfId="0" applyNumberFormat="1" applyFont="1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0" xfId="0" applyBorder="1"/>
    <xf numFmtId="165" fontId="2" fillId="0" borderId="3" xfId="0" applyNumberFormat="1" applyFont="1" applyFill="1" applyBorder="1" applyAlignment="1" applyProtection="1">
      <alignment horizontal="left"/>
      <protection locked="0"/>
    </xf>
    <xf numFmtId="9" fontId="2" fillId="0" borderId="0" xfId="0" applyNumberFormat="1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left" wrapText="1"/>
    </xf>
    <xf numFmtId="165" fontId="1" fillId="2" borderId="6" xfId="0" applyNumberFormat="1" applyFont="1" applyFill="1" applyBorder="1" applyAlignment="1" applyProtection="1">
      <alignment wrapText="1"/>
    </xf>
    <xf numFmtId="0" fontId="0" fillId="2" borderId="7" xfId="0" applyFill="1" applyBorder="1" applyAlignment="1" applyProtection="1">
      <alignment wrapText="1"/>
    </xf>
    <xf numFmtId="165" fontId="0" fillId="2" borderId="7" xfId="0" applyNumberFormat="1" applyFill="1" applyBorder="1" applyAlignment="1" applyProtection="1">
      <alignment wrapText="1"/>
    </xf>
    <xf numFmtId="165" fontId="0" fillId="2" borderId="7" xfId="0" applyNumberForma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right" wrapText="1"/>
    </xf>
    <xf numFmtId="165" fontId="1" fillId="2" borderId="7" xfId="0" applyNumberFormat="1" applyFont="1" applyFill="1" applyBorder="1" applyAlignment="1" applyProtection="1">
      <alignment horizontal="right" wrapText="1"/>
    </xf>
    <xf numFmtId="165" fontId="1" fillId="2" borderId="7" xfId="0" applyNumberFormat="1" applyFont="1" applyFill="1" applyBorder="1" applyAlignment="1" applyProtection="1">
      <alignment horizontal="right" wrapText="1"/>
      <protection locked="0"/>
    </xf>
    <xf numFmtId="0" fontId="1" fillId="2" borderId="14" xfId="0" applyFont="1" applyFill="1" applyBorder="1" applyAlignment="1" applyProtection="1">
      <alignment horizontal="right" wrapText="1"/>
    </xf>
    <xf numFmtId="0" fontId="2" fillId="2" borderId="15" xfId="0" applyFont="1" applyFill="1" applyBorder="1" applyAlignment="1" applyProtection="1">
      <alignment horizontal="right" wrapText="1"/>
    </xf>
    <xf numFmtId="0" fontId="1" fillId="2" borderId="15" xfId="0" applyFont="1" applyFill="1" applyBorder="1" applyAlignment="1" applyProtection="1">
      <alignment horizontal="right" wrapText="1"/>
    </xf>
    <xf numFmtId="4" fontId="2" fillId="0" borderId="2" xfId="0" applyNumberFormat="1" applyFont="1" applyFill="1" applyBorder="1" applyAlignment="1" applyProtection="1">
      <alignment wrapText="1"/>
      <protection locked="0"/>
    </xf>
    <xf numFmtId="4" fontId="2" fillId="0" borderId="3" xfId="0" applyNumberFormat="1" applyFont="1" applyFill="1" applyBorder="1" applyAlignment="1" applyProtection="1">
      <alignment wrapText="1"/>
      <protection locked="0"/>
    </xf>
    <xf numFmtId="4" fontId="2" fillId="0" borderId="20" xfId="0" applyNumberFormat="1" applyFont="1" applyFill="1" applyBorder="1" applyAlignment="1" applyProtection="1">
      <alignment wrapText="1"/>
      <protection locked="0"/>
    </xf>
    <xf numFmtId="4" fontId="2" fillId="0" borderId="17" xfId="0" applyNumberFormat="1" applyFont="1" applyFill="1" applyBorder="1" applyAlignment="1" applyProtection="1">
      <alignment wrapText="1"/>
      <protection locked="0"/>
    </xf>
    <xf numFmtId="4" fontId="8" fillId="0" borderId="8" xfId="0" applyNumberFormat="1" applyFont="1" applyFill="1" applyBorder="1" applyAlignment="1" applyProtection="1">
      <alignment wrapText="1"/>
    </xf>
    <xf numFmtId="4" fontId="8" fillId="0" borderId="9" xfId="0" applyNumberFormat="1" applyFont="1" applyFill="1" applyBorder="1" applyAlignment="1" applyProtection="1">
      <alignment wrapText="1"/>
    </xf>
    <xf numFmtId="4" fontId="1" fillId="2" borderId="6" xfId="0" applyNumberFormat="1" applyFont="1" applyFill="1" applyBorder="1" applyAlignment="1" applyProtection="1">
      <alignment wrapText="1"/>
    </xf>
    <xf numFmtId="4" fontId="0" fillId="2" borderId="7" xfId="0" applyNumberFormat="1" applyFill="1" applyBorder="1" applyAlignment="1" applyProtection="1">
      <alignment wrapText="1"/>
    </xf>
    <xf numFmtId="4" fontId="0" fillId="0" borderId="3" xfId="0" applyNumberFormat="1" applyFill="1" applyBorder="1" applyAlignment="1" applyProtection="1">
      <alignment wrapText="1"/>
      <protection locked="0"/>
    </xf>
    <xf numFmtId="4" fontId="8" fillId="0" borderId="8" xfId="0" applyNumberFormat="1" applyFont="1" applyFill="1" applyBorder="1" applyAlignment="1" applyProtection="1">
      <alignment horizontal="right" wrapText="1"/>
    </xf>
    <xf numFmtId="4" fontId="8" fillId="0" borderId="9" xfId="0" applyNumberFormat="1" applyFont="1" applyFill="1" applyBorder="1" applyAlignment="1" applyProtection="1">
      <alignment horizontal="right" wrapText="1"/>
    </xf>
    <xf numFmtId="4" fontId="1" fillId="2" borderId="6" xfId="0" applyNumberFormat="1" applyFont="1" applyFill="1" applyBorder="1" applyAlignment="1" applyProtection="1">
      <alignment horizontal="right" wrapText="1"/>
    </xf>
    <xf numFmtId="4" fontId="1" fillId="2" borderId="7" xfId="0" applyNumberFormat="1" applyFont="1" applyFill="1" applyBorder="1" applyAlignment="1" applyProtection="1">
      <alignment horizontal="right" wrapText="1"/>
    </xf>
    <xf numFmtId="4" fontId="2" fillId="0" borderId="2" xfId="0" applyNumberFormat="1" applyFont="1" applyFill="1" applyBorder="1" applyAlignment="1" applyProtection="1">
      <alignment horizontal="right" wrapText="1"/>
      <protection locked="0"/>
    </xf>
    <xf numFmtId="4" fontId="2" fillId="0" borderId="2" xfId="0" applyNumberFormat="1" applyFont="1" applyFill="1" applyBorder="1" applyAlignment="1" applyProtection="1">
      <alignment horizontal="right" wrapText="1"/>
    </xf>
    <xf numFmtId="4" fontId="2" fillId="0" borderId="3" xfId="0" applyNumberFormat="1" applyFont="1" applyFill="1" applyBorder="1" applyAlignment="1" applyProtection="1">
      <alignment horizontal="right" wrapText="1"/>
      <protection locked="0"/>
    </xf>
    <xf numFmtId="4" fontId="1" fillId="0" borderId="2" xfId="0" applyNumberFormat="1" applyFont="1" applyFill="1" applyBorder="1" applyAlignment="1" applyProtection="1">
      <alignment wrapText="1"/>
      <protection locked="0"/>
    </xf>
    <xf numFmtId="165" fontId="1" fillId="2" borderId="6" xfId="0" applyNumberFormat="1" applyFont="1" applyFill="1" applyBorder="1" applyProtection="1"/>
    <xf numFmtId="0" fontId="0" fillId="2" borderId="7" xfId="0" applyFill="1" applyBorder="1" applyProtection="1"/>
    <xf numFmtId="165" fontId="0" fillId="2" borderId="7" xfId="0" applyNumberFormat="1" applyFill="1" applyBorder="1" applyProtection="1"/>
    <xf numFmtId="165" fontId="0" fillId="2" borderId="7" xfId="0" applyNumberFormat="1" applyFill="1" applyBorder="1" applyAlignment="1" applyProtection="1">
      <protection locked="0"/>
    </xf>
    <xf numFmtId="165" fontId="1" fillId="2" borderId="7" xfId="0" applyNumberFormat="1" applyFont="1" applyFill="1" applyBorder="1" applyAlignment="1" applyProtection="1">
      <alignment horizontal="right"/>
    </xf>
    <xf numFmtId="165" fontId="1" fillId="2" borderId="7" xfId="0" applyNumberFormat="1" applyFont="1" applyFill="1" applyBorder="1" applyAlignment="1" applyProtection="1">
      <alignment horizontal="right"/>
      <protection locked="0"/>
    </xf>
    <xf numFmtId="4" fontId="2" fillId="0" borderId="2" xfId="0" applyNumberFormat="1" applyFont="1" applyFill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4" fontId="8" fillId="0" borderId="8" xfId="0" applyNumberFormat="1" applyFont="1" applyFill="1" applyBorder="1" applyProtection="1"/>
    <xf numFmtId="4" fontId="8" fillId="0" borderId="9" xfId="0" applyNumberFormat="1" applyFont="1" applyFill="1" applyBorder="1" applyProtection="1"/>
    <xf numFmtId="4" fontId="1" fillId="2" borderId="6" xfId="0" applyNumberFormat="1" applyFont="1" applyFill="1" applyBorder="1" applyProtection="1"/>
    <xf numFmtId="4" fontId="0" fillId="2" borderId="7" xfId="0" applyNumberFormat="1" applyFill="1" applyBorder="1" applyProtection="1"/>
    <xf numFmtId="4" fontId="0" fillId="0" borderId="3" xfId="0" applyNumberFormat="1" applyFill="1" applyBorder="1" applyProtection="1">
      <protection locked="0"/>
    </xf>
    <xf numFmtId="4" fontId="8" fillId="0" borderId="8" xfId="0" applyNumberFormat="1" applyFont="1" applyFill="1" applyBorder="1" applyAlignment="1" applyProtection="1">
      <alignment horizontal="right"/>
    </xf>
    <xf numFmtId="4" fontId="8" fillId="0" borderId="9" xfId="0" applyNumberFormat="1" applyFont="1" applyFill="1" applyBorder="1" applyAlignment="1" applyProtection="1">
      <alignment horizontal="right"/>
    </xf>
    <xf numFmtId="4" fontId="1" fillId="2" borderId="6" xfId="0" applyNumberFormat="1" applyFont="1" applyFill="1" applyBorder="1" applyAlignment="1" applyProtection="1">
      <alignment horizontal="right"/>
    </xf>
    <xf numFmtId="4" fontId="1" fillId="2" borderId="7" xfId="0" applyNumberFormat="1" applyFont="1" applyFill="1" applyBorder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4" fontId="2" fillId="0" borderId="2" xfId="0" applyNumberFormat="1" applyFont="1" applyFill="1" applyBorder="1" applyAlignment="1" applyProtection="1">
      <alignment horizontal="right"/>
    </xf>
    <xf numFmtId="4" fontId="2" fillId="0" borderId="3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 applyProtection="1">
      <alignment horizontal="center" vertical="center" wrapText="1"/>
    </xf>
    <xf numFmtId="164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3" fontId="17" fillId="0" borderId="0" xfId="0" applyNumberFormat="1" applyFont="1" applyFill="1" applyAlignment="1" applyProtection="1">
      <alignment horizontal="center" vertical="center" wrapText="1"/>
      <protection locked="0"/>
    </xf>
    <xf numFmtId="3" fontId="1" fillId="0" borderId="0" xfId="0" applyNumberFormat="1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4" fontId="1" fillId="2" borderId="22" xfId="0" applyNumberFormat="1" applyFont="1" applyFill="1" applyBorder="1" applyAlignment="1" applyProtection="1">
      <alignment horizontal="center" wrapText="1"/>
    </xf>
    <xf numFmtId="4" fontId="0" fillId="2" borderId="23" xfId="0" applyNumberFormat="1" applyFill="1" applyBorder="1" applyAlignment="1">
      <alignment wrapText="1"/>
    </xf>
    <xf numFmtId="4" fontId="0" fillId="2" borderId="24" xfId="0" applyNumberFormat="1" applyFill="1" applyBorder="1" applyAlignment="1">
      <alignment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2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27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9" fontId="2" fillId="2" borderId="22" xfId="1" applyFont="1" applyFill="1" applyBorder="1" applyAlignment="1" applyProtection="1">
      <alignment horizontal="center" wrapText="1"/>
    </xf>
    <xf numFmtId="9" fontId="2" fillId="2" borderId="23" xfId="1" applyFont="1" applyFill="1" applyBorder="1" applyAlignment="1" applyProtection="1">
      <alignment horizontal="center" wrapText="1"/>
    </xf>
    <xf numFmtId="9" fontId="2" fillId="2" borderId="24" xfId="1" applyFont="1" applyFill="1" applyBorder="1" applyAlignment="1" applyProtection="1">
      <alignment horizontal="center" wrapText="1"/>
    </xf>
    <xf numFmtId="4" fontId="1" fillId="2" borderId="22" xfId="0" applyNumberFormat="1" applyFont="1" applyFill="1" applyBorder="1" applyAlignment="1" applyProtection="1">
      <alignment horizontal="center"/>
    </xf>
    <xf numFmtId="4" fontId="0" fillId="2" borderId="23" xfId="0" applyNumberFormat="1" applyFill="1" applyBorder="1"/>
    <xf numFmtId="4" fontId="0" fillId="2" borderId="24" xfId="0" applyNumberFormat="1" applyFill="1" applyBorder="1"/>
    <xf numFmtId="9" fontId="2" fillId="2" borderId="22" xfId="0" applyNumberFormat="1" applyFont="1" applyFill="1" applyBorder="1" applyAlignment="1" applyProtection="1">
      <alignment horizontal="center"/>
    </xf>
    <xf numFmtId="9" fontId="2" fillId="2" borderId="23" xfId="0" applyNumberFormat="1" applyFont="1" applyFill="1" applyBorder="1" applyAlignment="1" applyProtection="1">
      <alignment horizontal="center"/>
    </xf>
    <xf numFmtId="9" fontId="2" fillId="2" borderId="24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72"/>
  <sheetViews>
    <sheetView tabSelected="1" workbookViewId="0">
      <selection activeCell="A54" sqref="A54:A56"/>
    </sheetView>
  </sheetViews>
  <sheetFormatPr baseColWidth="10" defaultColWidth="8.85546875" defaultRowHeight="12.75"/>
  <cols>
    <col min="1" max="1" width="49.28515625" style="40" customWidth="1"/>
    <col min="2" max="6" width="17.28515625" style="40" customWidth="1"/>
    <col min="7" max="7" width="18.42578125" style="40" customWidth="1"/>
    <col min="8" max="8" width="29.85546875" style="40" customWidth="1"/>
    <col min="9" max="9" width="16.42578125" style="12" customWidth="1"/>
    <col min="10" max="10" width="9.140625" style="13" customWidth="1"/>
    <col min="11" max="16384" width="8.85546875" style="12"/>
  </cols>
  <sheetData>
    <row r="1" spans="1:22" ht="26.25" customHeight="1">
      <c r="A1" s="126" t="s">
        <v>85</v>
      </c>
      <c r="B1" s="127"/>
      <c r="C1" s="127"/>
      <c r="D1" s="127"/>
      <c r="E1" s="127"/>
      <c r="F1" s="127"/>
      <c r="G1" s="128"/>
      <c r="H1" s="129"/>
    </row>
    <row r="2" spans="1:22" ht="13.9" customHeight="1" thickBot="1">
      <c r="A2" s="130"/>
      <c r="B2" s="131"/>
      <c r="C2" s="131"/>
      <c r="D2" s="131"/>
      <c r="E2" s="131"/>
      <c r="F2" s="131"/>
      <c r="G2" s="132"/>
      <c r="H2" s="133"/>
    </row>
    <row r="3" spans="1:22" ht="16.149999999999999" customHeight="1">
      <c r="A3" s="134" t="s">
        <v>86</v>
      </c>
      <c r="B3" s="135"/>
      <c r="C3" s="135"/>
      <c r="D3" s="135"/>
      <c r="E3" s="135"/>
      <c r="F3" s="135"/>
      <c r="G3" s="136"/>
      <c r="H3" s="137"/>
    </row>
    <row r="4" spans="1:22" s="13" customFormat="1" ht="16.149999999999999" customHeight="1">
      <c r="A4" s="119" t="s">
        <v>87</v>
      </c>
      <c r="B4" s="120"/>
      <c r="C4" s="120"/>
      <c r="D4" s="120"/>
      <c r="E4" s="120"/>
      <c r="F4" s="120"/>
      <c r="G4" s="121"/>
      <c r="H4" s="122"/>
      <c r="I4" s="49"/>
    </row>
    <row r="5" spans="1:22" s="13" customFormat="1" ht="16.149999999999999" customHeight="1" thickBot="1">
      <c r="A5" s="138" t="s">
        <v>88</v>
      </c>
      <c r="B5" s="139"/>
      <c r="C5" s="139"/>
      <c r="D5" s="139"/>
      <c r="E5" s="139"/>
      <c r="F5" s="139"/>
      <c r="G5" s="140"/>
      <c r="H5" s="141"/>
    </row>
    <row r="6" spans="1:22" s="115" customFormat="1" ht="43.9" customHeight="1" thickBot="1">
      <c r="A6" s="108" t="s">
        <v>113</v>
      </c>
      <c r="B6" s="109" t="s">
        <v>119</v>
      </c>
      <c r="C6" s="109" t="s">
        <v>120</v>
      </c>
      <c r="D6" s="109" t="s">
        <v>121</v>
      </c>
      <c r="E6" s="109" t="s">
        <v>122</v>
      </c>
      <c r="F6" s="110" t="s">
        <v>123</v>
      </c>
      <c r="G6" s="111" t="s">
        <v>89</v>
      </c>
      <c r="H6" s="112" t="s">
        <v>90</v>
      </c>
      <c r="I6" s="113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</row>
    <row r="7" spans="1:22" s="13" customFormat="1" ht="14.45" customHeight="1">
      <c r="A7" s="60" t="s">
        <v>91</v>
      </c>
      <c r="B7" s="61"/>
      <c r="C7" s="61"/>
      <c r="D7" s="61"/>
      <c r="E7" s="61"/>
      <c r="F7" s="62"/>
      <c r="G7" s="62"/>
      <c r="H7" s="62"/>
      <c r="I7" s="49"/>
    </row>
    <row r="8" spans="1:22" s="15" customFormat="1" ht="14.45" customHeight="1">
      <c r="A8" s="33"/>
      <c r="B8" s="71">
        <v>0</v>
      </c>
      <c r="C8" s="71">
        <v>0</v>
      </c>
      <c r="D8" s="71">
        <v>0</v>
      </c>
      <c r="E8" s="71">
        <f>SUM(B8:D8)</f>
        <v>0</v>
      </c>
      <c r="F8" s="72">
        <v>0</v>
      </c>
      <c r="G8" s="24"/>
      <c r="H8" s="24"/>
      <c r="I8" s="49"/>
    </row>
    <row r="9" spans="1:22" s="15" customFormat="1" ht="14.45" customHeight="1">
      <c r="A9" s="53"/>
      <c r="B9" s="73">
        <v>0</v>
      </c>
      <c r="C9" s="73">
        <v>0</v>
      </c>
      <c r="D9" s="73">
        <v>0</v>
      </c>
      <c r="E9" s="71">
        <f t="shared" ref="E9:E51" si="0">SUM(B9:D9)</f>
        <v>0</v>
      </c>
      <c r="F9" s="74">
        <v>0</v>
      </c>
      <c r="G9" s="54"/>
      <c r="H9" s="54"/>
      <c r="I9" s="49"/>
    </row>
    <row r="10" spans="1:22" s="15" customFormat="1" ht="14.45" customHeight="1">
      <c r="A10" s="53"/>
      <c r="B10" s="73">
        <v>0</v>
      </c>
      <c r="C10" s="73">
        <v>0</v>
      </c>
      <c r="D10" s="73">
        <v>0</v>
      </c>
      <c r="E10" s="71">
        <f t="shared" si="0"/>
        <v>0</v>
      </c>
      <c r="F10" s="74">
        <v>0</v>
      </c>
      <c r="G10" s="54"/>
      <c r="H10" s="54"/>
      <c r="I10" s="49"/>
    </row>
    <row r="11" spans="1:22" s="16" customFormat="1" ht="14.45" customHeight="1" thickBot="1">
      <c r="A11" s="34" t="s">
        <v>94</v>
      </c>
      <c r="B11" s="75">
        <f>SUM(B8:B10)</f>
        <v>0</v>
      </c>
      <c r="C11" s="75">
        <f>SUM(C8:C10)</f>
        <v>0</v>
      </c>
      <c r="D11" s="75">
        <f>SUM(D8:D10)</f>
        <v>0</v>
      </c>
      <c r="E11" s="87">
        <f t="shared" si="0"/>
        <v>0</v>
      </c>
      <c r="F11" s="76">
        <f>SUM(F8:F10)</f>
        <v>0</v>
      </c>
      <c r="G11" s="35"/>
      <c r="H11" s="28"/>
      <c r="I11" s="50"/>
    </row>
    <row r="12" spans="1:22" s="13" customFormat="1" ht="14.45" customHeight="1">
      <c r="A12" s="60" t="s">
        <v>93</v>
      </c>
      <c r="B12" s="77"/>
      <c r="C12" s="77"/>
      <c r="D12" s="77"/>
      <c r="E12" s="77"/>
      <c r="F12" s="78"/>
      <c r="G12" s="63"/>
      <c r="H12" s="64"/>
      <c r="I12" s="49"/>
    </row>
    <row r="13" spans="1:22" s="13" customFormat="1" ht="14.45" customHeight="1">
      <c r="A13" s="33"/>
      <c r="B13" s="71">
        <v>0</v>
      </c>
      <c r="C13" s="71">
        <v>0</v>
      </c>
      <c r="D13" s="71">
        <v>0</v>
      </c>
      <c r="E13" s="71">
        <f t="shared" si="0"/>
        <v>0</v>
      </c>
      <c r="F13" s="79">
        <v>0</v>
      </c>
      <c r="G13" s="25"/>
      <c r="H13" s="25"/>
      <c r="I13" s="49"/>
    </row>
    <row r="14" spans="1:22" s="13" customFormat="1" ht="14.45" customHeight="1">
      <c r="A14" s="53"/>
      <c r="B14" s="71">
        <v>0</v>
      </c>
      <c r="C14" s="71">
        <v>0</v>
      </c>
      <c r="D14" s="71">
        <v>0</v>
      </c>
      <c r="E14" s="71">
        <f t="shared" si="0"/>
        <v>0</v>
      </c>
      <c r="F14" s="79">
        <v>0</v>
      </c>
      <c r="G14" s="26"/>
      <c r="H14" s="26"/>
      <c r="I14" s="49"/>
    </row>
    <row r="15" spans="1:22" s="13" customFormat="1" ht="14.45" customHeight="1">
      <c r="A15" s="53"/>
      <c r="B15" s="71">
        <v>0</v>
      </c>
      <c r="C15" s="71">
        <v>0</v>
      </c>
      <c r="D15" s="71">
        <v>0</v>
      </c>
      <c r="E15" s="71">
        <f t="shared" si="0"/>
        <v>0</v>
      </c>
      <c r="F15" s="79">
        <v>0</v>
      </c>
      <c r="G15" s="26"/>
      <c r="H15" s="26"/>
      <c r="I15" s="49"/>
    </row>
    <row r="16" spans="1:22" s="13" customFormat="1" ht="14.45" customHeight="1" thickBot="1">
      <c r="A16" s="34" t="s">
        <v>101</v>
      </c>
      <c r="B16" s="75">
        <f>SUM(B13:B15)</f>
        <v>0</v>
      </c>
      <c r="C16" s="75">
        <f>SUM(C13:C15)</f>
        <v>0</v>
      </c>
      <c r="D16" s="75">
        <f>SUM(D13:D15)</f>
        <v>0</v>
      </c>
      <c r="E16" s="87">
        <f t="shared" si="0"/>
        <v>0</v>
      </c>
      <c r="F16" s="76">
        <f>SUM(F13:F15)</f>
        <v>0</v>
      </c>
      <c r="G16" s="35"/>
      <c r="H16" s="28"/>
    </row>
    <row r="17" spans="1:8" s="13" customFormat="1" ht="14.45" customHeight="1">
      <c r="A17" s="60" t="s">
        <v>92</v>
      </c>
      <c r="B17" s="77"/>
      <c r="C17" s="77"/>
      <c r="D17" s="77"/>
      <c r="E17" s="77"/>
      <c r="F17" s="78"/>
      <c r="G17" s="63"/>
      <c r="H17" s="64"/>
    </row>
    <row r="18" spans="1:8" s="15" customFormat="1" ht="14.45" customHeight="1">
      <c r="A18" s="33"/>
      <c r="B18" s="71">
        <v>0</v>
      </c>
      <c r="C18" s="71">
        <v>0</v>
      </c>
      <c r="D18" s="71">
        <v>0</v>
      </c>
      <c r="E18" s="71">
        <f t="shared" si="0"/>
        <v>0</v>
      </c>
      <c r="F18" s="72">
        <v>0</v>
      </c>
      <c r="G18" s="24"/>
      <c r="H18" s="24"/>
    </row>
    <row r="19" spans="1:8" s="15" customFormat="1" ht="14.45" customHeight="1">
      <c r="A19" s="53"/>
      <c r="B19" s="71">
        <v>0</v>
      </c>
      <c r="C19" s="71">
        <v>0</v>
      </c>
      <c r="D19" s="71">
        <v>0</v>
      </c>
      <c r="E19" s="71">
        <f t="shared" si="0"/>
        <v>0</v>
      </c>
      <c r="F19" s="72">
        <v>0</v>
      </c>
      <c r="G19" s="54"/>
      <c r="H19" s="54"/>
    </row>
    <row r="20" spans="1:8" s="15" customFormat="1" ht="14.45" customHeight="1">
      <c r="A20" s="53"/>
      <c r="B20" s="71">
        <v>0</v>
      </c>
      <c r="C20" s="71">
        <v>0</v>
      </c>
      <c r="D20" s="71">
        <v>0</v>
      </c>
      <c r="E20" s="71">
        <f t="shared" si="0"/>
        <v>0</v>
      </c>
      <c r="F20" s="72">
        <v>0</v>
      </c>
      <c r="G20" s="54"/>
      <c r="H20" s="54"/>
    </row>
    <row r="21" spans="1:8" s="13" customFormat="1" ht="14.45" customHeight="1" thickBot="1">
      <c r="A21" s="34" t="s">
        <v>102</v>
      </c>
      <c r="B21" s="75">
        <f>SUM(B18:B20)</f>
        <v>0</v>
      </c>
      <c r="C21" s="75">
        <f>SUM(C18:C20)</f>
        <v>0</v>
      </c>
      <c r="D21" s="75">
        <f>SUM(D18:D20)</f>
        <v>0</v>
      </c>
      <c r="E21" s="87">
        <f t="shared" si="0"/>
        <v>0</v>
      </c>
      <c r="F21" s="76">
        <f>SUM(F18:F20)</f>
        <v>0</v>
      </c>
      <c r="G21" s="35"/>
      <c r="H21" s="28"/>
    </row>
    <row r="22" spans="1:8" s="13" customFormat="1" ht="14.45" customHeight="1">
      <c r="A22" s="60" t="s">
        <v>95</v>
      </c>
      <c r="B22" s="77"/>
      <c r="C22" s="77"/>
      <c r="D22" s="77"/>
      <c r="E22" s="77"/>
      <c r="F22" s="78"/>
      <c r="G22" s="63"/>
      <c r="H22" s="64"/>
    </row>
    <row r="23" spans="1:8" s="13" customFormat="1" ht="14.45" customHeight="1">
      <c r="A23" s="36"/>
      <c r="B23" s="71">
        <v>0</v>
      </c>
      <c r="C23" s="71">
        <v>0</v>
      </c>
      <c r="D23" s="71">
        <v>0</v>
      </c>
      <c r="E23" s="71">
        <f t="shared" si="0"/>
        <v>0</v>
      </c>
      <c r="F23" s="79">
        <v>0</v>
      </c>
      <c r="G23" s="25"/>
      <c r="H23" s="25"/>
    </row>
    <row r="24" spans="1:8" s="13" customFormat="1" ht="14.45" customHeight="1">
      <c r="A24" s="55"/>
      <c r="B24" s="71">
        <v>0</v>
      </c>
      <c r="C24" s="71">
        <v>0</v>
      </c>
      <c r="D24" s="71">
        <v>0</v>
      </c>
      <c r="E24" s="71">
        <f t="shared" si="0"/>
        <v>0</v>
      </c>
      <c r="F24" s="79">
        <v>0</v>
      </c>
      <c r="G24" s="26"/>
      <c r="H24" s="26"/>
    </row>
    <row r="25" spans="1:8" s="13" customFormat="1" ht="14.45" customHeight="1">
      <c r="A25" s="55"/>
      <c r="B25" s="71">
        <v>0</v>
      </c>
      <c r="C25" s="71">
        <v>0</v>
      </c>
      <c r="D25" s="71">
        <v>0</v>
      </c>
      <c r="E25" s="71">
        <f t="shared" si="0"/>
        <v>0</v>
      </c>
      <c r="F25" s="79">
        <v>0</v>
      </c>
      <c r="G25" s="26"/>
      <c r="H25" s="26"/>
    </row>
    <row r="26" spans="1:8" s="13" customFormat="1" ht="14.45" customHeight="1" thickBot="1">
      <c r="A26" s="34" t="s">
        <v>103</v>
      </c>
      <c r="B26" s="75">
        <f>SUM(B23:B25)</f>
        <v>0</v>
      </c>
      <c r="C26" s="75">
        <f>SUM(C23:C25)</f>
        <v>0</v>
      </c>
      <c r="D26" s="75">
        <f>SUM(D23:D25)</f>
        <v>0</v>
      </c>
      <c r="E26" s="87">
        <f t="shared" si="0"/>
        <v>0</v>
      </c>
      <c r="F26" s="76">
        <f>SUM(F23:F25)</f>
        <v>0</v>
      </c>
      <c r="G26" s="35"/>
      <c r="H26" s="28"/>
    </row>
    <row r="27" spans="1:8" s="13" customFormat="1" ht="14.45" customHeight="1">
      <c r="A27" s="60" t="s">
        <v>96</v>
      </c>
      <c r="B27" s="77"/>
      <c r="C27" s="77"/>
      <c r="D27" s="77"/>
      <c r="E27" s="77"/>
      <c r="F27" s="78"/>
      <c r="G27" s="63"/>
      <c r="H27" s="64"/>
    </row>
    <row r="28" spans="1:8" s="13" customFormat="1" ht="14.45" customHeight="1">
      <c r="A28" s="36"/>
      <c r="B28" s="71">
        <v>0</v>
      </c>
      <c r="C28" s="71">
        <v>0</v>
      </c>
      <c r="D28" s="71">
        <v>0</v>
      </c>
      <c r="E28" s="71">
        <f t="shared" si="0"/>
        <v>0</v>
      </c>
      <c r="F28" s="79">
        <v>0</v>
      </c>
      <c r="G28" s="25"/>
      <c r="H28" s="25"/>
    </row>
    <row r="29" spans="1:8" s="13" customFormat="1" ht="14.45" customHeight="1">
      <c r="A29" s="55"/>
      <c r="B29" s="71">
        <v>0</v>
      </c>
      <c r="C29" s="71">
        <v>0</v>
      </c>
      <c r="D29" s="71">
        <v>0</v>
      </c>
      <c r="E29" s="71">
        <f t="shared" si="0"/>
        <v>0</v>
      </c>
      <c r="F29" s="79">
        <v>0</v>
      </c>
      <c r="G29" s="26"/>
      <c r="H29" s="26"/>
    </row>
    <row r="30" spans="1:8" s="13" customFormat="1" ht="14.45" customHeight="1">
      <c r="A30" s="55"/>
      <c r="B30" s="71">
        <v>0</v>
      </c>
      <c r="C30" s="71">
        <v>0</v>
      </c>
      <c r="D30" s="71">
        <v>0</v>
      </c>
      <c r="E30" s="71">
        <f t="shared" si="0"/>
        <v>0</v>
      </c>
      <c r="F30" s="79">
        <v>0</v>
      </c>
      <c r="G30" s="26"/>
      <c r="H30" s="26"/>
    </row>
    <row r="31" spans="1:8" s="13" customFormat="1" ht="14.45" customHeight="1" thickBot="1">
      <c r="A31" s="34" t="s">
        <v>104</v>
      </c>
      <c r="B31" s="75">
        <f>SUM(B28:B30)</f>
        <v>0</v>
      </c>
      <c r="C31" s="75">
        <f>SUM(C28:C30)</f>
        <v>0</v>
      </c>
      <c r="D31" s="75">
        <f>SUM(D28:D30)</f>
        <v>0</v>
      </c>
      <c r="E31" s="87">
        <f t="shared" si="0"/>
        <v>0</v>
      </c>
      <c r="F31" s="76">
        <f>SUM(F28:F30)</f>
        <v>0</v>
      </c>
      <c r="G31" s="35"/>
      <c r="H31" s="28"/>
    </row>
    <row r="32" spans="1:8" s="13" customFormat="1" ht="14.45" customHeight="1">
      <c r="A32" s="60" t="s">
        <v>97</v>
      </c>
      <c r="B32" s="77"/>
      <c r="C32" s="77"/>
      <c r="D32" s="77"/>
      <c r="E32" s="77"/>
      <c r="F32" s="78"/>
      <c r="G32" s="63"/>
      <c r="H32" s="64"/>
    </row>
    <row r="33" spans="1:8" s="13" customFormat="1" ht="14.45" customHeight="1">
      <c r="A33" s="37"/>
      <c r="B33" s="71">
        <v>0</v>
      </c>
      <c r="C33" s="71">
        <v>0</v>
      </c>
      <c r="D33" s="71">
        <v>0</v>
      </c>
      <c r="E33" s="71">
        <f t="shared" si="0"/>
        <v>0</v>
      </c>
      <c r="F33" s="79">
        <v>0</v>
      </c>
      <c r="G33" s="25"/>
      <c r="H33" s="25"/>
    </row>
    <row r="34" spans="1:8" s="13" customFormat="1" ht="14.45" customHeight="1">
      <c r="A34" s="56"/>
      <c r="B34" s="71">
        <v>0</v>
      </c>
      <c r="C34" s="71">
        <v>0</v>
      </c>
      <c r="D34" s="71">
        <v>0</v>
      </c>
      <c r="E34" s="71">
        <f t="shared" si="0"/>
        <v>0</v>
      </c>
      <c r="F34" s="79">
        <v>0</v>
      </c>
      <c r="G34" s="26"/>
      <c r="H34" s="26"/>
    </row>
    <row r="35" spans="1:8" s="13" customFormat="1" ht="14.45" customHeight="1">
      <c r="A35" s="56"/>
      <c r="B35" s="71">
        <v>0</v>
      </c>
      <c r="C35" s="71">
        <v>0</v>
      </c>
      <c r="D35" s="71">
        <v>0</v>
      </c>
      <c r="E35" s="71">
        <f t="shared" si="0"/>
        <v>0</v>
      </c>
      <c r="F35" s="79">
        <v>0</v>
      </c>
      <c r="G35" s="26"/>
      <c r="H35" s="26"/>
    </row>
    <row r="36" spans="1:8" s="13" customFormat="1" ht="14.45" customHeight="1" thickBot="1">
      <c r="A36" s="34" t="s">
        <v>105</v>
      </c>
      <c r="B36" s="75">
        <f>SUM(B33:B35)</f>
        <v>0</v>
      </c>
      <c r="C36" s="75">
        <f>SUM(C33:C35)</f>
        <v>0</v>
      </c>
      <c r="D36" s="75">
        <f>SUM(D33:D35)</f>
        <v>0</v>
      </c>
      <c r="E36" s="87">
        <f t="shared" si="0"/>
        <v>0</v>
      </c>
      <c r="F36" s="76">
        <f>SUM(F33:F35)</f>
        <v>0</v>
      </c>
      <c r="G36" s="35"/>
      <c r="H36" s="28"/>
    </row>
    <row r="37" spans="1:8" s="13" customFormat="1" ht="14.45" customHeight="1">
      <c r="A37" s="60" t="s">
        <v>98</v>
      </c>
      <c r="B37" s="77"/>
      <c r="C37" s="77"/>
      <c r="D37" s="77"/>
      <c r="E37" s="77"/>
      <c r="F37" s="78"/>
      <c r="G37" s="63"/>
      <c r="H37" s="64"/>
    </row>
    <row r="38" spans="1:8" s="13" customFormat="1" ht="14.45" customHeight="1">
      <c r="A38" s="33"/>
      <c r="B38" s="71">
        <v>0</v>
      </c>
      <c r="C38" s="71">
        <v>0</v>
      </c>
      <c r="D38" s="71">
        <v>0</v>
      </c>
      <c r="E38" s="71">
        <f t="shared" si="0"/>
        <v>0</v>
      </c>
      <c r="F38" s="79">
        <v>0</v>
      </c>
      <c r="G38" s="25"/>
      <c r="H38" s="25"/>
    </row>
    <row r="39" spans="1:8" s="13" customFormat="1" ht="14.45" customHeight="1">
      <c r="A39" s="53"/>
      <c r="B39" s="71">
        <v>0</v>
      </c>
      <c r="C39" s="71">
        <v>0</v>
      </c>
      <c r="D39" s="71">
        <v>0</v>
      </c>
      <c r="E39" s="71">
        <f t="shared" si="0"/>
        <v>0</v>
      </c>
      <c r="F39" s="79">
        <v>0</v>
      </c>
      <c r="G39" s="26"/>
      <c r="H39" s="26"/>
    </row>
    <row r="40" spans="1:8" s="13" customFormat="1" ht="14.45" customHeight="1">
      <c r="A40" s="53"/>
      <c r="B40" s="71">
        <v>0</v>
      </c>
      <c r="C40" s="71">
        <v>0</v>
      </c>
      <c r="D40" s="71">
        <v>0</v>
      </c>
      <c r="E40" s="71">
        <f t="shared" si="0"/>
        <v>0</v>
      </c>
      <c r="F40" s="79">
        <v>0</v>
      </c>
      <c r="G40" s="26"/>
      <c r="H40" s="26"/>
    </row>
    <row r="41" spans="1:8" s="13" customFormat="1" ht="14.45" customHeight="1" thickBot="1">
      <c r="A41" s="34" t="s">
        <v>106</v>
      </c>
      <c r="B41" s="75">
        <f>SUM(B38:B40)</f>
        <v>0</v>
      </c>
      <c r="C41" s="75">
        <f>SUM(C38:C40)</f>
        <v>0</v>
      </c>
      <c r="D41" s="75">
        <f>SUM(D38:D40)</f>
        <v>0</v>
      </c>
      <c r="E41" s="87">
        <f t="shared" si="0"/>
        <v>0</v>
      </c>
      <c r="F41" s="76">
        <f>SUM(F38:F40)</f>
        <v>0</v>
      </c>
      <c r="G41" s="35"/>
      <c r="H41" s="28"/>
    </row>
    <row r="42" spans="1:8" s="13" customFormat="1" ht="14.45" customHeight="1">
      <c r="A42" s="60" t="s">
        <v>99</v>
      </c>
      <c r="B42" s="77"/>
      <c r="C42" s="77"/>
      <c r="D42" s="77"/>
      <c r="E42" s="77"/>
      <c r="F42" s="78"/>
      <c r="G42" s="63"/>
      <c r="H42" s="64"/>
    </row>
    <row r="43" spans="1:8" s="13" customFormat="1" ht="14.45" customHeight="1">
      <c r="A43" s="37"/>
      <c r="B43" s="71">
        <v>0</v>
      </c>
      <c r="C43" s="71">
        <v>0</v>
      </c>
      <c r="D43" s="71">
        <v>0</v>
      </c>
      <c r="E43" s="71">
        <f t="shared" si="0"/>
        <v>0</v>
      </c>
      <c r="F43" s="79">
        <v>0</v>
      </c>
      <c r="G43" s="25"/>
      <c r="H43" s="25"/>
    </row>
    <row r="44" spans="1:8" s="13" customFormat="1" ht="14.45" customHeight="1">
      <c r="A44" s="56"/>
      <c r="B44" s="71">
        <v>0</v>
      </c>
      <c r="C44" s="71">
        <v>0</v>
      </c>
      <c r="D44" s="71">
        <v>0</v>
      </c>
      <c r="E44" s="71">
        <f t="shared" si="0"/>
        <v>0</v>
      </c>
      <c r="F44" s="79">
        <v>0</v>
      </c>
      <c r="G44" s="26"/>
      <c r="H44" s="26"/>
    </row>
    <row r="45" spans="1:8" s="13" customFormat="1" ht="14.45" customHeight="1">
      <c r="A45" s="56"/>
      <c r="B45" s="71">
        <v>0</v>
      </c>
      <c r="C45" s="71">
        <v>0</v>
      </c>
      <c r="D45" s="71">
        <v>0</v>
      </c>
      <c r="E45" s="71">
        <f t="shared" si="0"/>
        <v>0</v>
      </c>
      <c r="F45" s="79">
        <v>0</v>
      </c>
      <c r="G45" s="26"/>
      <c r="H45" s="26"/>
    </row>
    <row r="46" spans="1:8" s="13" customFormat="1" ht="14.45" customHeight="1" thickBot="1">
      <c r="A46" s="34" t="s">
        <v>107</v>
      </c>
      <c r="B46" s="75">
        <f>SUM(B43:B45)</f>
        <v>0</v>
      </c>
      <c r="C46" s="75">
        <f>SUM(C43:C45)</f>
        <v>0</v>
      </c>
      <c r="D46" s="75">
        <f>SUM(D43:D45)</f>
        <v>0</v>
      </c>
      <c r="E46" s="87">
        <f t="shared" si="0"/>
        <v>0</v>
      </c>
      <c r="F46" s="76">
        <f>SUM(F43:F45)</f>
        <v>0</v>
      </c>
      <c r="G46" s="35"/>
      <c r="H46" s="28"/>
    </row>
    <row r="47" spans="1:8" s="13" customFormat="1" ht="14.45" customHeight="1">
      <c r="A47" s="60" t="s">
        <v>100</v>
      </c>
      <c r="B47" s="77"/>
      <c r="C47" s="77"/>
      <c r="D47" s="77"/>
      <c r="E47" s="77"/>
      <c r="F47" s="78"/>
      <c r="G47" s="63"/>
      <c r="H47" s="64"/>
    </row>
    <row r="48" spans="1:8" s="13" customFormat="1" ht="14.45" customHeight="1">
      <c r="A48" s="33"/>
      <c r="B48" s="71">
        <v>0</v>
      </c>
      <c r="C48" s="71">
        <v>0</v>
      </c>
      <c r="D48" s="71">
        <v>0</v>
      </c>
      <c r="E48" s="71">
        <f t="shared" si="0"/>
        <v>0</v>
      </c>
      <c r="F48" s="79">
        <v>0</v>
      </c>
      <c r="G48" s="25"/>
      <c r="H48" s="25"/>
    </row>
    <row r="49" spans="1:33" s="13" customFormat="1" ht="14.45" customHeight="1">
      <c r="A49" s="53"/>
      <c r="B49" s="71">
        <v>0</v>
      </c>
      <c r="C49" s="71">
        <v>0</v>
      </c>
      <c r="D49" s="71">
        <v>0</v>
      </c>
      <c r="E49" s="71">
        <f t="shared" si="0"/>
        <v>0</v>
      </c>
      <c r="F49" s="79">
        <v>0</v>
      </c>
      <c r="G49" s="26"/>
      <c r="H49" s="26"/>
    </row>
    <row r="50" spans="1:33" s="13" customFormat="1" ht="14.45" customHeight="1">
      <c r="A50" s="53"/>
      <c r="B50" s="71">
        <v>0</v>
      </c>
      <c r="C50" s="71">
        <v>0</v>
      </c>
      <c r="D50" s="71">
        <v>0</v>
      </c>
      <c r="E50" s="71">
        <f t="shared" si="0"/>
        <v>0</v>
      </c>
      <c r="F50" s="79">
        <v>0</v>
      </c>
      <c r="G50" s="26"/>
      <c r="H50" s="26"/>
    </row>
    <row r="51" spans="1:33" s="13" customFormat="1" ht="14.45" customHeight="1" thickBot="1">
      <c r="A51" s="34" t="s">
        <v>108</v>
      </c>
      <c r="B51" s="80">
        <f>SUM(B48:B50)</f>
        <v>0</v>
      </c>
      <c r="C51" s="80">
        <f>SUM(C48:C50)</f>
        <v>0</v>
      </c>
      <c r="D51" s="80">
        <f>SUM(D48:D50)</f>
        <v>0</v>
      </c>
      <c r="E51" s="87">
        <f t="shared" si="0"/>
        <v>0</v>
      </c>
      <c r="F51" s="81">
        <f>SUM(F48:F50)</f>
        <v>0</v>
      </c>
      <c r="G51" s="38"/>
      <c r="H51" s="29"/>
    </row>
    <row r="52" spans="1:33" s="13" customFormat="1" ht="14.45" customHeight="1">
      <c r="A52" s="65" t="s">
        <v>110</v>
      </c>
      <c r="B52" s="82">
        <f>SUM(B11+B16+B21+B26+B31+B36+B41+B46+B51)</f>
        <v>0</v>
      </c>
      <c r="C52" s="82">
        <f>SUM(C11+C16+C21+C26+C31+C36+C41+C46+C51)</f>
        <v>0</v>
      </c>
      <c r="D52" s="82">
        <f>SUM(D11+D16+D21+D26+D31+D36+D41+D46+D51)</f>
        <v>0</v>
      </c>
      <c r="E52" s="82">
        <f>SUM(E11+E16+E21+E26+E31+E36+E41+E46+E51)</f>
        <v>0</v>
      </c>
      <c r="F52" s="83">
        <f>SUM(F11+F16+F21+F26+F31+F36+F41+F46+F51)</f>
        <v>0</v>
      </c>
      <c r="G52" s="66"/>
      <c r="H52" s="67"/>
    </row>
    <row r="53" spans="1:33" s="13" customFormat="1" ht="13.5" thickBot="1">
      <c r="A53" s="23" t="s">
        <v>109</v>
      </c>
      <c r="B53" s="84">
        <v>0</v>
      </c>
      <c r="C53" s="84">
        <v>0</v>
      </c>
      <c r="D53" s="84">
        <v>0</v>
      </c>
      <c r="E53" s="85">
        <f>SUM(B53:C53)</f>
        <v>0</v>
      </c>
      <c r="F53" s="86">
        <v>0</v>
      </c>
      <c r="G53" s="27"/>
      <c r="H53" s="27"/>
    </row>
    <row r="54" spans="1:33" s="13" customFormat="1" ht="16.149999999999999" customHeight="1" thickBot="1">
      <c r="A54" s="68" t="s">
        <v>35</v>
      </c>
      <c r="B54" s="82">
        <f>SUM(B52:B53)</f>
        <v>0</v>
      </c>
      <c r="C54" s="82">
        <f>SUM(C52:C53)</f>
        <v>0</v>
      </c>
      <c r="D54" s="82">
        <f>SUM(D52:D53)</f>
        <v>0</v>
      </c>
      <c r="E54" s="82">
        <f>SUM(E52:E53)</f>
        <v>0</v>
      </c>
      <c r="F54" s="83">
        <f>SUM(F52:F53)</f>
        <v>0</v>
      </c>
      <c r="G54" s="66"/>
      <c r="H54" s="67"/>
    </row>
    <row r="55" spans="1:33" s="13" customFormat="1" ht="16.149999999999999" customHeight="1" thickBot="1">
      <c r="A55" s="69" t="s">
        <v>111</v>
      </c>
      <c r="B55" s="142" t="e">
        <f>+F54/E54</f>
        <v>#DIV/0!</v>
      </c>
      <c r="C55" s="143"/>
      <c r="D55" s="143"/>
      <c r="E55" s="143"/>
      <c r="F55" s="144"/>
      <c r="G55" s="59"/>
      <c r="H55" s="39"/>
    </row>
    <row r="56" spans="1:33" ht="16.149999999999999" customHeight="1" thickBot="1">
      <c r="A56" s="70" t="s">
        <v>112</v>
      </c>
      <c r="B56" s="123">
        <f>SUM(E54:F54)</f>
        <v>0</v>
      </c>
      <c r="C56" s="124"/>
      <c r="D56" s="124"/>
      <c r="E56" s="124"/>
      <c r="F56" s="125"/>
      <c r="G56" s="51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9" spans="1:33">
      <c r="A59" s="52" t="s">
        <v>115</v>
      </c>
      <c r="B59" s="42"/>
      <c r="C59" s="42"/>
      <c r="D59" s="42"/>
      <c r="E59" s="43"/>
      <c r="H59" s="117"/>
    </row>
    <row r="60" spans="1:33" ht="25.5">
      <c r="A60" s="42"/>
      <c r="B60" s="44" t="s">
        <v>117</v>
      </c>
      <c r="C60" s="44" t="s">
        <v>116</v>
      </c>
      <c r="D60" s="44"/>
      <c r="E60" s="43"/>
    </row>
    <row r="61" spans="1:33" ht="25.5">
      <c r="A61" s="42"/>
      <c r="B61" s="41" t="s">
        <v>124</v>
      </c>
      <c r="C61" s="45">
        <v>0.2</v>
      </c>
      <c r="D61" s="45"/>
      <c r="E61" s="43"/>
    </row>
    <row r="62" spans="1:33" ht="25.5">
      <c r="A62" s="42"/>
      <c r="B62" s="41" t="s">
        <v>125</v>
      </c>
      <c r="C62" s="45">
        <v>0.5</v>
      </c>
      <c r="D62" s="45"/>
      <c r="E62" s="43"/>
    </row>
    <row r="63" spans="1:33">
      <c r="A63" s="42"/>
      <c r="B63" s="41" t="s">
        <v>126</v>
      </c>
      <c r="C63" s="45">
        <v>1</v>
      </c>
      <c r="D63" s="45"/>
      <c r="E63" s="43"/>
    </row>
    <row r="65" spans="1:1">
      <c r="A65" s="118" t="s">
        <v>127</v>
      </c>
    </row>
    <row r="66" spans="1:1">
      <c r="A66" s="47"/>
    </row>
    <row r="67" spans="1:1">
      <c r="A67" s="118" t="s">
        <v>118</v>
      </c>
    </row>
    <row r="68" spans="1:1">
      <c r="A68" s="48"/>
    </row>
    <row r="72" spans="1:1" ht="15">
      <c r="A72" s="46"/>
    </row>
  </sheetData>
  <sheetProtection insertRows="0"/>
  <mergeCells count="6">
    <mergeCell ref="A4:H4"/>
    <mergeCell ref="B56:F56"/>
    <mergeCell ref="A1:H2"/>
    <mergeCell ref="A3:H3"/>
    <mergeCell ref="A5:H5"/>
    <mergeCell ref="B55:F55"/>
  </mergeCells>
  <phoneticPr fontId="0" type="noConversion"/>
  <conditionalFormatting sqref="E53">
    <cfRule type="cellIs" dxfId="1" priority="1" stopIfTrue="1" operator="greaterThan">
      <formula>$E$52*0.1</formula>
    </cfRule>
  </conditionalFormatting>
  <pageMargins left="0.74803149606299213" right="0.74803149606299213" top="0.98425196850393704" bottom="0.98425196850393704" header="0.51181102362204722" footer="0.51181102362204722"/>
  <pageSetup paperSize="9" scale="69" fitToHeight="2" orientation="landscape" r:id="rId1"/>
  <headerFooter alignWithMargins="0">
    <oddHeader>&amp;L&amp;G&amp;R&amp;"Arial,Bold"SOS Threatened Species Grant ApplicationSecond Call for Proposals - Spring 2012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C29" sqref="C29"/>
    </sheetView>
  </sheetViews>
  <sheetFormatPr baseColWidth="10" defaultColWidth="9.140625" defaultRowHeight="12.75"/>
  <cols>
    <col min="1" max="1" width="30.42578125" style="5" bestFit="1" customWidth="1"/>
    <col min="2" max="3" width="9.140625" style="10"/>
    <col min="4" max="16384" width="9.140625" style="5"/>
  </cols>
  <sheetData>
    <row r="1" spans="1:4" s="2" customFormat="1" ht="13.5" thickBot="1">
      <c r="A1" s="4" t="s">
        <v>11</v>
      </c>
      <c r="B1" s="7" t="s">
        <v>12</v>
      </c>
      <c r="C1" s="7"/>
      <c r="D1" s="1"/>
    </row>
    <row r="2" spans="1:4" s="2" customFormat="1" ht="13.5" thickTop="1">
      <c r="A2" s="3" t="s">
        <v>13</v>
      </c>
      <c r="B2" s="8" t="s">
        <v>30</v>
      </c>
      <c r="C2" s="8" t="s">
        <v>31</v>
      </c>
    </row>
    <row r="3" spans="1:4" s="2" customFormat="1">
      <c r="A3" s="3" t="s">
        <v>14</v>
      </c>
      <c r="B3" s="8">
        <v>12872.8</v>
      </c>
      <c r="C3" s="8">
        <f>B3/9*12</f>
        <v>17163.733333333334</v>
      </c>
    </row>
    <row r="4" spans="1:4" s="2" customFormat="1">
      <c r="A4" s="3" t="s">
        <v>15</v>
      </c>
      <c r="B4" s="8">
        <v>15690.14</v>
      </c>
      <c r="C4" s="8">
        <f t="shared" ref="C4:C18" si="0">B4/9*12</f>
        <v>20920.186666666665</v>
      </c>
    </row>
    <row r="5" spans="1:4" s="2" customFormat="1">
      <c r="A5" s="3" t="s">
        <v>16</v>
      </c>
      <c r="B5" s="8">
        <f>4254.9+3390</f>
        <v>7644.9</v>
      </c>
      <c r="C5" s="8">
        <f t="shared" si="0"/>
        <v>10193.199999999999</v>
      </c>
    </row>
    <row r="6" spans="1:4" s="2" customFormat="1">
      <c r="A6" s="3" t="s">
        <v>17</v>
      </c>
      <c r="B6" s="8">
        <v>6261.57</v>
      </c>
      <c r="C6" s="8">
        <f t="shared" si="0"/>
        <v>8348.76</v>
      </c>
    </row>
    <row r="7" spans="1:4" s="2" customFormat="1">
      <c r="A7" s="3" t="s">
        <v>18</v>
      </c>
      <c r="B7" s="8">
        <f>1177.13+8454.49+1808.07+3256.7</f>
        <v>14696.39</v>
      </c>
      <c r="C7" s="8">
        <f t="shared" si="0"/>
        <v>19595.186666666668</v>
      </c>
    </row>
    <row r="8" spans="1:4" s="2" customFormat="1">
      <c r="A8" s="3" t="s">
        <v>19</v>
      </c>
      <c r="B8" s="8">
        <f>2130.43+652.17+3454</f>
        <v>6236.6</v>
      </c>
      <c r="C8" s="8">
        <f t="shared" si="0"/>
        <v>8315.4666666666672</v>
      </c>
    </row>
    <row r="9" spans="1:4" s="2" customFormat="1">
      <c r="A9" s="3" t="s">
        <v>20</v>
      </c>
      <c r="B9" s="8">
        <v>5242.4799999999996</v>
      </c>
      <c r="C9" s="8">
        <f t="shared" si="0"/>
        <v>6989.9733333333334</v>
      </c>
    </row>
    <row r="10" spans="1:4" s="2" customFormat="1">
      <c r="A10" s="3" t="s">
        <v>21</v>
      </c>
      <c r="B10" s="8">
        <f>10387.6+4483</f>
        <v>14870.6</v>
      </c>
      <c r="C10" s="8">
        <f t="shared" si="0"/>
        <v>19827.466666666667</v>
      </c>
    </row>
    <row r="11" spans="1:4" s="2" customFormat="1">
      <c r="A11" s="3" t="s">
        <v>22</v>
      </c>
      <c r="B11" s="8">
        <v>9045</v>
      </c>
      <c r="C11" s="8">
        <f t="shared" si="0"/>
        <v>12060</v>
      </c>
    </row>
    <row r="12" spans="1:4" s="2" customFormat="1">
      <c r="A12" s="3" t="s">
        <v>23</v>
      </c>
      <c r="B12" s="8">
        <v>1150</v>
      </c>
      <c r="C12" s="8">
        <f t="shared" si="0"/>
        <v>1533.3333333333333</v>
      </c>
    </row>
    <row r="13" spans="1:4" s="2" customFormat="1">
      <c r="A13" s="3" t="s">
        <v>24</v>
      </c>
      <c r="B13" s="8">
        <v>2856.02</v>
      </c>
      <c r="C13" s="8">
        <f t="shared" si="0"/>
        <v>3808.0266666666666</v>
      </c>
    </row>
    <row r="14" spans="1:4" s="2" customFormat="1">
      <c r="A14" s="3" t="s">
        <v>25</v>
      </c>
      <c r="B14" s="8">
        <f>35952.74+2957.68</f>
        <v>38910.42</v>
      </c>
      <c r="C14" s="8">
        <f t="shared" si="0"/>
        <v>51880.56</v>
      </c>
    </row>
    <row r="15" spans="1:4" s="2" customFormat="1">
      <c r="A15" s="3" t="s">
        <v>26</v>
      </c>
      <c r="B15" s="8">
        <v>16235.31</v>
      </c>
      <c r="C15" s="8">
        <f t="shared" si="0"/>
        <v>21647.079999999998</v>
      </c>
    </row>
    <row r="16" spans="1:4" s="2" customFormat="1">
      <c r="A16" s="3" t="s">
        <v>10</v>
      </c>
      <c r="B16" s="8">
        <v>25000</v>
      </c>
      <c r="C16" s="8">
        <f t="shared" si="0"/>
        <v>33333.333333333336</v>
      </c>
    </row>
    <row r="17" spans="1:3" s="2" customFormat="1">
      <c r="A17" s="3" t="s">
        <v>27</v>
      </c>
      <c r="B17" s="8">
        <v>43757.01</v>
      </c>
      <c r="C17" s="8">
        <f t="shared" si="0"/>
        <v>58342.680000000008</v>
      </c>
    </row>
    <row r="18" spans="1:3" s="2" customFormat="1">
      <c r="A18" s="3" t="s">
        <v>28</v>
      </c>
      <c r="B18" s="8">
        <v>3281.57</v>
      </c>
      <c r="C18" s="8">
        <f t="shared" si="0"/>
        <v>4375.4266666666672</v>
      </c>
    </row>
    <row r="19" spans="1:3">
      <c r="A19" s="3" t="s">
        <v>29</v>
      </c>
      <c r="B19" s="9"/>
      <c r="C19" s="10">
        <f>SUM(C3:C18)</f>
        <v>298334.41333333333</v>
      </c>
    </row>
    <row r="20" spans="1:3">
      <c r="A20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zoomScale="90" zoomScaleNormal="90" workbookViewId="0">
      <selection activeCell="H53" sqref="H53"/>
    </sheetView>
  </sheetViews>
  <sheetFormatPr baseColWidth="10" defaultColWidth="9.140625" defaultRowHeight="12.75"/>
  <cols>
    <col min="1" max="1" width="30.42578125" customWidth="1"/>
    <col min="2" max="7" width="18.140625" customWidth="1"/>
    <col min="8" max="8" width="92" customWidth="1"/>
  </cols>
  <sheetData>
    <row r="1" spans="1:8" ht="22.5" customHeight="1">
      <c r="A1" s="126" t="s">
        <v>128</v>
      </c>
      <c r="B1" s="127"/>
      <c r="C1" s="127"/>
      <c r="D1" s="127"/>
      <c r="E1" s="127"/>
      <c r="F1" s="127"/>
      <c r="G1" s="128"/>
      <c r="H1" s="129"/>
    </row>
    <row r="2" spans="1:8" ht="17.25" customHeight="1" thickBot="1">
      <c r="A2" s="130"/>
      <c r="B2" s="131"/>
      <c r="C2" s="131"/>
      <c r="D2" s="131"/>
      <c r="E2" s="131"/>
      <c r="F2" s="131"/>
      <c r="G2" s="132"/>
      <c r="H2" s="133"/>
    </row>
    <row r="3" spans="1:8">
      <c r="A3" s="134" t="s">
        <v>86</v>
      </c>
      <c r="B3" s="135"/>
      <c r="C3" s="135"/>
      <c r="D3" s="135"/>
      <c r="E3" s="135"/>
      <c r="F3" s="135"/>
      <c r="G3" s="136"/>
      <c r="H3" s="137"/>
    </row>
    <row r="4" spans="1:8">
      <c r="A4" s="119" t="s">
        <v>87</v>
      </c>
      <c r="B4" s="120"/>
      <c r="C4" s="120"/>
      <c r="D4" s="120"/>
      <c r="E4" s="120"/>
      <c r="F4" s="120"/>
      <c r="G4" s="121"/>
      <c r="H4" s="122"/>
    </row>
    <row r="5" spans="1:8" ht="13.5" thickBot="1">
      <c r="A5" s="138" t="s">
        <v>88</v>
      </c>
      <c r="B5" s="139"/>
      <c r="C5" s="139"/>
      <c r="D5" s="139"/>
      <c r="E5" s="139"/>
      <c r="F5" s="139"/>
      <c r="G5" s="140"/>
      <c r="H5" s="141"/>
    </row>
    <row r="6" spans="1:8" ht="39" thickBot="1">
      <c r="A6" s="108" t="s">
        <v>113</v>
      </c>
      <c r="B6" s="109" t="s">
        <v>119</v>
      </c>
      <c r="C6" s="109" t="s">
        <v>120</v>
      </c>
      <c r="D6" s="109" t="s">
        <v>121</v>
      </c>
      <c r="E6" s="109" t="s">
        <v>122</v>
      </c>
      <c r="F6" s="110" t="s">
        <v>123</v>
      </c>
      <c r="G6" s="111" t="s">
        <v>89</v>
      </c>
      <c r="H6" s="112" t="s">
        <v>90</v>
      </c>
    </row>
    <row r="7" spans="1:8">
      <c r="A7" s="60" t="s">
        <v>91</v>
      </c>
      <c r="B7" s="88"/>
      <c r="C7" s="88"/>
      <c r="D7" s="88"/>
      <c r="E7" s="88"/>
      <c r="F7" s="89"/>
      <c r="G7" s="89"/>
      <c r="H7" s="89"/>
    </row>
    <row r="8" spans="1:8">
      <c r="A8" s="18" t="s">
        <v>37</v>
      </c>
      <c r="B8" s="94">
        <v>8000</v>
      </c>
      <c r="C8" s="94">
        <v>8000</v>
      </c>
      <c r="D8" s="94">
        <v>8000</v>
      </c>
      <c r="E8" s="94">
        <f>SUM(B8:D8)</f>
        <v>24000</v>
      </c>
      <c r="F8" s="95">
        <v>10000</v>
      </c>
      <c r="G8" s="14" t="s">
        <v>76</v>
      </c>
      <c r="H8" s="24" t="s">
        <v>40</v>
      </c>
    </row>
    <row r="9" spans="1:8">
      <c r="A9" s="18" t="s">
        <v>38</v>
      </c>
      <c r="B9" s="94">
        <v>3000</v>
      </c>
      <c r="C9" s="94">
        <v>3000</v>
      </c>
      <c r="D9" s="94">
        <v>3000</v>
      </c>
      <c r="E9" s="94">
        <f t="shared" ref="E9:E11" si="0">SUM(B9:D9)</f>
        <v>9000</v>
      </c>
      <c r="F9" s="95">
        <v>5000</v>
      </c>
      <c r="G9" s="14" t="s">
        <v>77</v>
      </c>
      <c r="H9" s="24" t="s">
        <v>74</v>
      </c>
    </row>
    <row r="10" spans="1:8">
      <c r="A10" s="18" t="s">
        <v>39</v>
      </c>
      <c r="B10" s="94">
        <v>2000</v>
      </c>
      <c r="C10" s="94">
        <v>2000</v>
      </c>
      <c r="D10" s="94">
        <v>2000</v>
      </c>
      <c r="E10" s="94">
        <f t="shared" si="0"/>
        <v>6000</v>
      </c>
      <c r="F10" s="95">
        <v>1000</v>
      </c>
      <c r="G10" s="14" t="s">
        <v>76</v>
      </c>
      <c r="H10" s="24" t="s">
        <v>75</v>
      </c>
    </row>
    <row r="11" spans="1:8" ht="13.5" thickBot="1">
      <c r="A11" s="19" t="s">
        <v>0</v>
      </c>
      <c r="B11" s="96">
        <f>SUM(B8:B10)</f>
        <v>13000</v>
      </c>
      <c r="C11" s="96">
        <f>SUM(C8:C10)</f>
        <v>13000</v>
      </c>
      <c r="D11" s="96">
        <f>SUM(D8:D10)</f>
        <v>13000</v>
      </c>
      <c r="E11" s="96">
        <f t="shared" si="0"/>
        <v>39000</v>
      </c>
      <c r="F11" s="97">
        <f>SUM(F8:F10)</f>
        <v>16000</v>
      </c>
      <c r="G11" s="17"/>
      <c r="H11" s="28"/>
    </row>
    <row r="12" spans="1:8">
      <c r="A12" s="60" t="s">
        <v>93</v>
      </c>
      <c r="B12" s="98"/>
      <c r="C12" s="98"/>
      <c r="D12" s="98"/>
      <c r="E12" s="98"/>
      <c r="F12" s="99"/>
      <c r="G12" s="90"/>
      <c r="H12" s="64"/>
    </row>
    <row r="13" spans="1:8" ht="38.25">
      <c r="A13" s="18" t="s">
        <v>41</v>
      </c>
      <c r="B13" s="94">
        <v>3000</v>
      </c>
      <c r="C13" s="94">
        <v>0</v>
      </c>
      <c r="D13" s="94">
        <v>0</v>
      </c>
      <c r="E13" s="94">
        <f t="shared" ref="E13:E21" si="1">SUM(B13:D13)</f>
        <v>3000</v>
      </c>
      <c r="F13" s="100">
        <v>1000</v>
      </c>
      <c r="G13" s="11" t="s">
        <v>78</v>
      </c>
      <c r="H13" s="25" t="s">
        <v>68</v>
      </c>
    </row>
    <row r="14" spans="1:8">
      <c r="A14" s="18" t="s">
        <v>32</v>
      </c>
      <c r="B14" s="94">
        <v>1500</v>
      </c>
      <c r="C14" s="94">
        <v>1500</v>
      </c>
      <c r="D14" s="94">
        <v>1500</v>
      </c>
      <c r="E14" s="94">
        <f t="shared" si="1"/>
        <v>4500</v>
      </c>
      <c r="F14" s="100">
        <v>1500</v>
      </c>
      <c r="G14" s="11" t="s">
        <v>76</v>
      </c>
      <c r="H14" s="25" t="s">
        <v>42</v>
      </c>
    </row>
    <row r="15" spans="1:8">
      <c r="A15" s="20" t="s">
        <v>43</v>
      </c>
      <c r="B15" s="94">
        <v>200</v>
      </c>
      <c r="C15" s="94">
        <v>0</v>
      </c>
      <c r="D15" s="94">
        <v>0</v>
      </c>
      <c r="E15" s="94">
        <f t="shared" si="1"/>
        <v>200</v>
      </c>
      <c r="F15" s="100">
        <v>200</v>
      </c>
      <c r="G15" s="11" t="s">
        <v>79</v>
      </c>
      <c r="H15" s="25" t="s">
        <v>44</v>
      </c>
    </row>
    <row r="16" spans="1:8">
      <c r="A16" s="20" t="s">
        <v>69</v>
      </c>
      <c r="B16" s="94">
        <v>450</v>
      </c>
      <c r="C16" s="94">
        <v>0</v>
      </c>
      <c r="D16" s="94">
        <v>0</v>
      </c>
      <c r="E16" s="94">
        <f t="shared" si="1"/>
        <v>450</v>
      </c>
      <c r="F16" s="100">
        <v>0</v>
      </c>
      <c r="G16" s="11" t="s">
        <v>80</v>
      </c>
      <c r="H16" s="25" t="s">
        <v>70</v>
      </c>
    </row>
    <row r="17" spans="1:8" ht="13.5" thickBot="1">
      <c r="A17" s="19" t="s">
        <v>1</v>
      </c>
      <c r="B17" s="96">
        <f>SUM(B13:B16)</f>
        <v>5150</v>
      </c>
      <c r="C17" s="96">
        <f>SUM(C13:C16)</f>
        <v>1500</v>
      </c>
      <c r="D17" s="96">
        <f>SUM(D13:D16)</f>
        <v>1500</v>
      </c>
      <c r="E17" s="96">
        <f t="shared" si="1"/>
        <v>8150</v>
      </c>
      <c r="F17" s="97">
        <f>SUM(F13:F16)</f>
        <v>2700</v>
      </c>
      <c r="G17" s="17"/>
      <c r="H17" s="28"/>
    </row>
    <row r="18" spans="1:8">
      <c r="A18" s="60" t="s">
        <v>92</v>
      </c>
      <c r="B18" s="98"/>
      <c r="C18" s="98"/>
      <c r="D18" s="98"/>
      <c r="E18" s="98"/>
      <c r="F18" s="99"/>
      <c r="G18" s="90"/>
      <c r="H18" s="64"/>
    </row>
    <row r="19" spans="1:8">
      <c r="A19" s="18" t="s">
        <v>5</v>
      </c>
      <c r="B19" s="94">
        <v>2000</v>
      </c>
      <c r="C19" s="94">
        <v>2000</v>
      </c>
      <c r="D19" s="94">
        <v>2000</v>
      </c>
      <c r="E19" s="94">
        <f t="shared" si="1"/>
        <v>6000</v>
      </c>
      <c r="F19" s="95">
        <v>800</v>
      </c>
      <c r="G19" s="14" t="s">
        <v>76</v>
      </c>
      <c r="H19" s="24" t="s">
        <v>45</v>
      </c>
    </row>
    <row r="20" spans="1:8">
      <c r="A20" s="18" t="s">
        <v>46</v>
      </c>
      <c r="B20" s="94">
        <v>100</v>
      </c>
      <c r="C20" s="94">
        <v>100</v>
      </c>
      <c r="D20" s="94">
        <v>100</v>
      </c>
      <c r="E20" s="94">
        <f t="shared" si="1"/>
        <v>300</v>
      </c>
      <c r="F20" s="95">
        <v>200</v>
      </c>
      <c r="G20" s="14" t="s">
        <v>76</v>
      </c>
      <c r="H20" s="24" t="s">
        <v>47</v>
      </c>
    </row>
    <row r="21" spans="1:8">
      <c r="A21" s="18" t="s">
        <v>48</v>
      </c>
      <c r="B21" s="94">
        <v>200</v>
      </c>
      <c r="C21" s="94">
        <v>200</v>
      </c>
      <c r="D21" s="94">
        <v>200</v>
      </c>
      <c r="E21" s="94">
        <f t="shared" si="1"/>
        <v>600</v>
      </c>
      <c r="F21" s="95">
        <v>0</v>
      </c>
      <c r="G21" s="14" t="s">
        <v>76</v>
      </c>
      <c r="H21" s="24" t="s">
        <v>49</v>
      </c>
    </row>
    <row r="22" spans="1:8" ht="13.5" thickBot="1">
      <c r="A22" s="19" t="s">
        <v>33</v>
      </c>
      <c r="B22" s="96">
        <f>SUM(B19:B21)</f>
        <v>2300</v>
      </c>
      <c r="C22" s="96">
        <f>SUM(C19:C21)</f>
        <v>2300</v>
      </c>
      <c r="D22" s="96">
        <f>SUM(D19:D21)</f>
        <v>2300</v>
      </c>
      <c r="E22" s="96">
        <f t="shared" ref="E22" si="2">SUM(B22:D22)</f>
        <v>6900</v>
      </c>
      <c r="F22" s="97">
        <f>SUM(F19:F21)</f>
        <v>1000</v>
      </c>
      <c r="G22" s="17"/>
      <c r="H22" s="31"/>
    </row>
    <row r="23" spans="1:8">
      <c r="A23" s="60" t="s">
        <v>95</v>
      </c>
      <c r="B23" s="98"/>
      <c r="C23" s="98"/>
      <c r="D23" s="98"/>
      <c r="E23" s="98"/>
      <c r="F23" s="99"/>
      <c r="G23" s="90"/>
      <c r="H23" s="91"/>
    </row>
    <row r="24" spans="1:8">
      <c r="A24" s="20" t="s">
        <v>50</v>
      </c>
      <c r="B24" s="94">
        <v>200</v>
      </c>
      <c r="C24" s="94">
        <v>0</v>
      </c>
      <c r="D24" s="94">
        <v>0</v>
      </c>
      <c r="E24" s="94">
        <f t="shared" ref="E24:E26" si="3">SUM(B24:D24)</f>
        <v>200</v>
      </c>
      <c r="F24" s="100">
        <v>100</v>
      </c>
      <c r="G24" s="11" t="s">
        <v>76</v>
      </c>
      <c r="H24" s="32" t="s">
        <v>51</v>
      </c>
    </row>
    <row r="25" spans="1:8" ht="25.5">
      <c r="A25" s="20" t="s">
        <v>52</v>
      </c>
      <c r="B25" s="94">
        <v>300</v>
      </c>
      <c r="C25" s="94">
        <v>0</v>
      </c>
      <c r="D25" s="94">
        <v>0</v>
      </c>
      <c r="E25" s="94">
        <f t="shared" si="3"/>
        <v>300</v>
      </c>
      <c r="F25" s="100">
        <v>200</v>
      </c>
      <c r="G25" s="25" t="s">
        <v>81</v>
      </c>
      <c r="H25" s="32" t="s">
        <v>56</v>
      </c>
    </row>
    <row r="26" spans="1:8" ht="25.5">
      <c r="A26" s="21" t="s">
        <v>53</v>
      </c>
      <c r="B26" s="94">
        <v>1000</v>
      </c>
      <c r="C26" s="94">
        <v>1000</v>
      </c>
      <c r="D26" s="94">
        <v>1000</v>
      </c>
      <c r="E26" s="94">
        <f t="shared" si="3"/>
        <v>3000</v>
      </c>
      <c r="F26" s="100">
        <v>3000</v>
      </c>
      <c r="G26" s="25" t="s">
        <v>81</v>
      </c>
      <c r="H26" s="25" t="s">
        <v>55</v>
      </c>
    </row>
    <row r="27" spans="1:8" ht="13.5" thickBot="1">
      <c r="A27" s="19" t="s">
        <v>2</v>
      </c>
      <c r="B27" s="96">
        <f>SUM(B24:B26)</f>
        <v>1500</v>
      </c>
      <c r="C27" s="96">
        <f>SUM(C24:C26)</f>
        <v>1000</v>
      </c>
      <c r="D27" s="96">
        <f>SUM(D24:D26)</f>
        <v>1000</v>
      </c>
      <c r="E27" s="96">
        <f t="shared" ref="E27" si="4">SUM(B27:D27)</f>
        <v>3500</v>
      </c>
      <c r="F27" s="97">
        <f>SUM(F24:F26)</f>
        <v>3300</v>
      </c>
      <c r="G27" s="17"/>
      <c r="H27" s="28"/>
    </row>
    <row r="28" spans="1:8">
      <c r="A28" s="60" t="s">
        <v>96</v>
      </c>
      <c r="B28" s="98"/>
      <c r="C28" s="98"/>
      <c r="D28" s="98"/>
      <c r="E28" s="98"/>
      <c r="F28" s="99"/>
      <c r="G28" s="90"/>
      <c r="H28" s="64"/>
    </row>
    <row r="29" spans="1:8">
      <c r="A29" s="20" t="s">
        <v>54</v>
      </c>
      <c r="B29" s="94">
        <v>600</v>
      </c>
      <c r="C29" s="94">
        <v>0</v>
      </c>
      <c r="D29" s="94">
        <v>0</v>
      </c>
      <c r="E29" s="94">
        <f t="shared" ref="E29:E31" si="5">SUM(B29:D29)</f>
        <v>600</v>
      </c>
      <c r="F29" s="100">
        <v>400</v>
      </c>
      <c r="G29" s="14" t="s">
        <v>77</v>
      </c>
      <c r="H29" s="25" t="s">
        <v>57</v>
      </c>
    </row>
    <row r="30" spans="1:8">
      <c r="A30" s="20" t="s">
        <v>58</v>
      </c>
      <c r="B30" s="94">
        <v>500</v>
      </c>
      <c r="C30" s="94">
        <v>500</v>
      </c>
      <c r="D30" s="94">
        <v>500</v>
      </c>
      <c r="E30" s="94">
        <f t="shared" si="5"/>
        <v>1500</v>
      </c>
      <c r="F30" s="100">
        <v>1000</v>
      </c>
      <c r="G30" s="11" t="s">
        <v>82</v>
      </c>
      <c r="H30" s="25" t="s">
        <v>59</v>
      </c>
    </row>
    <row r="31" spans="1:8">
      <c r="A31" s="20" t="s">
        <v>60</v>
      </c>
      <c r="B31" s="94">
        <v>200</v>
      </c>
      <c r="C31" s="94">
        <v>200</v>
      </c>
      <c r="D31" s="94">
        <v>200</v>
      </c>
      <c r="E31" s="94">
        <f t="shared" si="5"/>
        <v>600</v>
      </c>
      <c r="F31" s="100">
        <v>200</v>
      </c>
      <c r="G31" s="11" t="s">
        <v>76</v>
      </c>
      <c r="H31" s="25" t="s">
        <v>61</v>
      </c>
    </row>
    <row r="32" spans="1:8" ht="13.5" thickBot="1">
      <c r="A32" s="19" t="s">
        <v>36</v>
      </c>
      <c r="B32" s="96">
        <f>SUM(B29:B31)</f>
        <v>1300</v>
      </c>
      <c r="C32" s="96">
        <f>SUM(C29:C31)</f>
        <v>700</v>
      </c>
      <c r="D32" s="96">
        <f>SUM(D29:D31)</f>
        <v>700</v>
      </c>
      <c r="E32" s="96">
        <f t="shared" ref="E32" si="6">SUM(B32:D32)</f>
        <v>2700</v>
      </c>
      <c r="F32" s="97">
        <f>SUM(F29:F31)</f>
        <v>1600</v>
      </c>
      <c r="G32" s="17"/>
      <c r="H32" s="28"/>
    </row>
    <row r="33" spans="1:8">
      <c r="A33" s="60" t="s">
        <v>97</v>
      </c>
      <c r="B33" s="98"/>
      <c r="C33" s="98"/>
      <c r="D33" s="98"/>
      <c r="E33" s="98"/>
      <c r="F33" s="99"/>
      <c r="G33" s="90"/>
      <c r="H33" s="64"/>
    </row>
    <row r="34" spans="1:8">
      <c r="A34" s="21" t="s">
        <v>6</v>
      </c>
      <c r="B34" s="94">
        <v>400</v>
      </c>
      <c r="C34" s="94">
        <v>400</v>
      </c>
      <c r="D34" s="94">
        <v>400</v>
      </c>
      <c r="E34" s="94">
        <f t="shared" ref="E34:E37" si="7">SUM(B34:D34)</f>
        <v>1200</v>
      </c>
      <c r="F34" s="100">
        <v>400</v>
      </c>
      <c r="G34" s="11" t="s">
        <v>76</v>
      </c>
      <c r="H34" s="25" t="s">
        <v>71</v>
      </c>
    </row>
    <row r="35" spans="1:8">
      <c r="A35" s="20" t="s">
        <v>62</v>
      </c>
      <c r="B35" s="94">
        <v>300</v>
      </c>
      <c r="C35" s="94">
        <v>600</v>
      </c>
      <c r="D35" s="94">
        <v>600</v>
      </c>
      <c r="E35" s="94">
        <f t="shared" si="7"/>
        <v>1500</v>
      </c>
      <c r="F35" s="100">
        <v>10000</v>
      </c>
      <c r="G35" s="11" t="s">
        <v>83</v>
      </c>
      <c r="H35" s="25" t="s">
        <v>63</v>
      </c>
    </row>
    <row r="36" spans="1:8">
      <c r="A36" s="20" t="s">
        <v>9</v>
      </c>
      <c r="B36" s="94">
        <v>100</v>
      </c>
      <c r="C36" s="94">
        <v>100</v>
      </c>
      <c r="D36" s="94">
        <v>100</v>
      </c>
      <c r="E36" s="94">
        <f t="shared" si="7"/>
        <v>300</v>
      </c>
      <c r="F36" s="100">
        <v>100</v>
      </c>
      <c r="G36" s="11" t="s">
        <v>76</v>
      </c>
      <c r="H36" s="25" t="s">
        <v>64</v>
      </c>
    </row>
    <row r="37" spans="1:8">
      <c r="A37" s="20" t="s">
        <v>65</v>
      </c>
      <c r="B37" s="94">
        <v>300</v>
      </c>
      <c r="C37" s="94">
        <v>300</v>
      </c>
      <c r="D37" s="94">
        <v>300</v>
      </c>
      <c r="E37" s="94">
        <f t="shared" si="7"/>
        <v>900</v>
      </c>
      <c r="F37" s="100">
        <v>300</v>
      </c>
      <c r="G37" s="11" t="s">
        <v>76</v>
      </c>
      <c r="H37" s="25" t="s">
        <v>72</v>
      </c>
    </row>
    <row r="38" spans="1:8" ht="13.5" thickBot="1">
      <c r="A38" s="19" t="s">
        <v>3</v>
      </c>
      <c r="B38" s="96">
        <f>SUM(B34:B37)</f>
        <v>1100</v>
      </c>
      <c r="C38" s="96">
        <f>SUM(C34:C37)</f>
        <v>1400</v>
      </c>
      <c r="D38" s="96">
        <f>SUM(D34:D37)</f>
        <v>1400</v>
      </c>
      <c r="E38" s="96">
        <f t="shared" ref="E38" si="8">SUM(B38:D38)</f>
        <v>3900</v>
      </c>
      <c r="F38" s="97">
        <f>SUM(F34:F37)</f>
        <v>10800</v>
      </c>
      <c r="G38" s="17"/>
      <c r="H38" s="28"/>
    </row>
    <row r="39" spans="1:8">
      <c r="A39" s="60" t="s">
        <v>98</v>
      </c>
      <c r="B39" s="98"/>
      <c r="C39" s="98"/>
      <c r="D39" s="98"/>
      <c r="E39" s="98"/>
      <c r="F39" s="99"/>
      <c r="G39" s="90"/>
      <c r="H39" s="64"/>
    </row>
    <row r="40" spans="1:8">
      <c r="A40" s="18" t="s">
        <v>73</v>
      </c>
      <c r="B40" s="94">
        <v>200</v>
      </c>
      <c r="C40" s="94">
        <v>200</v>
      </c>
      <c r="D40" s="94">
        <v>200</v>
      </c>
      <c r="E40" s="94">
        <f t="shared" ref="E40" si="9">SUM(B40:D40)</f>
        <v>600</v>
      </c>
      <c r="F40" s="100">
        <v>200</v>
      </c>
      <c r="G40" s="11" t="s">
        <v>84</v>
      </c>
      <c r="H40" s="25" t="s">
        <v>66</v>
      </c>
    </row>
    <row r="41" spans="1:8" ht="13.5" thickBot="1">
      <c r="A41" s="19" t="s">
        <v>4</v>
      </c>
      <c r="B41" s="96">
        <f>SUM(B40:B40)</f>
        <v>200</v>
      </c>
      <c r="C41" s="96">
        <f>SUM(C40:C40)</f>
        <v>200</v>
      </c>
      <c r="D41" s="96">
        <f>SUM(D40:D40)</f>
        <v>200</v>
      </c>
      <c r="E41" s="96">
        <f t="shared" ref="E41" si="10">SUM(B41:D41)</f>
        <v>600</v>
      </c>
      <c r="F41" s="97">
        <f>SUM(F40:F40)</f>
        <v>200</v>
      </c>
      <c r="G41" s="17"/>
      <c r="H41" s="28"/>
    </row>
    <row r="42" spans="1:8">
      <c r="A42" s="60" t="s">
        <v>99</v>
      </c>
      <c r="B42" s="98"/>
      <c r="C42" s="98"/>
      <c r="D42" s="98"/>
      <c r="E42" s="98"/>
      <c r="F42" s="99"/>
      <c r="G42" s="90"/>
      <c r="H42" s="64"/>
    </row>
    <row r="43" spans="1:8">
      <c r="A43" s="116" t="s">
        <v>114</v>
      </c>
      <c r="B43" s="94">
        <v>200</v>
      </c>
      <c r="C43" s="94">
        <v>0</v>
      </c>
      <c r="D43" s="94">
        <v>0</v>
      </c>
      <c r="E43" s="94">
        <f t="shared" ref="E43" si="11">SUM(B43:D43)</f>
        <v>200</v>
      </c>
      <c r="F43" s="100">
        <v>200</v>
      </c>
      <c r="G43" s="11" t="s">
        <v>76</v>
      </c>
      <c r="H43" s="25" t="s">
        <v>67</v>
      </c>
    </row>
    <row r="44" spans="1:8" ht="13.5" thickBot="1">
      <c r="A44" s="19" t="s">
        <v>8</v>
      </c>
      <c r="B44" s="96">
        <f>SUM(B43:B43)</f>
        <v>200</v>
      </c>
      <c r="C44" s="96">
        <f>SUM(C43:C43)</f>
        <v>0</v>
      </c>
      <c r="D44" s="96">
        <f>SUM(D43:D43)</f>
        <v>0</v>
      </c>
      <c r="E44" s="96">
        <f t="shared" ref="E44" si="12">SUM(B44:D44)</f>
        <v>200</v>
      </c>
      <c r="F44" s="97">
        <f>SUM(F43:F43)</f>
        <v>200</v>
      </c>
      <c r="G44" s="17"/>
      <c r="H44" s="28"/>
    </row>
    <row r="45" spans="1:8">
      <c r="A45" s="60" t="s">
        <v>100</v>
      </c>
      <c r="B45" s="98"/>
      <c r="C45" s="98"/>
      <c r="D45" s="98"/>
      <c r="E45" s="98"/>
      <c r="F45" s="99"/>
      <c r="G45" s="90"/>
      <c r="H45" s="64"/>
    </row>
    <row r="46" spans="1:8">
      <c r="A46" s="18"/>
      <c r="B46" s="94">
        <v>0</v>
      </c>
      <c r="C46" s="94">
        <v>0</v>
      </c>
      <c r="D46" s="94">
        <v>0</v>
      </c>
      <c r="E46" s="94">
        <f t="shared" ref="E46" si="13">SUM(B46:D46)</f>
        <v>0</v>
      </c>
      <c r="F46" s="100">
        <v>0</v>
      </c>
      <c r="G46" s="11"/>
      <c r="H46" s="25"/>
    </row>
    <row r="47" spans="1:8" ht="13.5" thickBot="1">
      <c r="A47" s="19" t="s">
        <v>7</v>
      </c>
      <c r="B47" s="101">
        <f>SUM(B46:B46)</f>
        <v>0</v>
      </c>
      <c r="C47" s="101">
        <f>SUM(C46:C46)</f>
        <v>0</v>
      </c>
      <c r="D47" s="101">
        <f>SUM(D46:D46)</f>
        <v>0</v>
      </c>
      <c r="E47" s="96">
        <f t="shared" ref="E47" si="14">SUM(B47:D47)</f>
        <v>0</v>
      </c>
      <c r="F47" s="102">
        <f>SUM(F46:F46)</f>
        <v>0</v>
      </c>
      <c r="G47" s="22"/>
      <c r="H47" s="29"/>
    </row>
    <row r="48" spans="1:8">
      <c r="A48" s="65" t="s">
        <v>110</v>
      </c>
      <c r="B48" s="103">
        <f>SUM(B11+B17+B22+B27+B32+B38+B41+B44+B47)</f>
        <v>24750</v>
      </c>
      <c r="C48" s="103">
        <f>SUM(C11+C17+C22+C27+C32+C38+C41+C44+C47)</f>
        <v>20100</v>
      </c>
      <c r="D48" s="103">
        <f>SUM(D11+D17+D22+D27+D32+D38+D41+D44+D47)</f>
        <v>20100</v>
      </c>
      <c r="E48" s="103">
        <f>SUM(E11+E17+E22+E27+E32+E38+E41+E44+E47)</f>
        <v>64950</v>
      </c>
      <c r="F48" s="104">
        <f>SUM(F11+F17+F22+F27+F32+F38+F41+F44+F47)</f>
        <v>35800</v>
      </c>
      <c r="G48" s="92"/>
      <c r="H48" s="67"/>
    </row>
    <row r="49" spans="1:8" ht="25.5" thickBot="1">
      <c r="A49" s="23" t="s">
        <v>34</v>
      </c>
      <c r="B49" s="105">
        <v>1500</v>
      </c>
      <c r="C49" s="105">
        <v>1500</v>
      </c>
      <c r="D49" s="105">
        <v>1500</v>
      </c>
      <c r="E49" s="106">
        <f>SUM(B49:C49)</f>
        <v>3000</v>
      </c>
      <c r="F49" s="107">
        <v>1200</v>
      </c>
      <c r="G49" s="58" t="s">
        <v>76</v>
      </c>
      <c r="H49" s="27"/>
    </row>
    <row r="50" spans="1:8" ht="13.5" thickBot="1">
      <c r="A50" s="68" t="s">
        <v>35</v>
      </c>
      <c r="B50" s="103">
        <f>SUM(B48:B49)</f>
        <v>26250</v>
      </c>
      <c r="C50" s="103">
        <f>SUM(C48:C49)</f>
        <v>21600</v>
      </c>
      <c r="D50" s="103">
        <f>SUM(D48:D49)</f>
        <v>21600</v>
      </c>
      <c r="E50" s="103">
        <f>SUM(E48:E49)</f>
        <v>67950</v>
      </c>
      <c r="F50" s="104">
        <f>SUM(F48:F49)</f>
        <v>37000</v>
      </c>
      <c r="G50" s="92"/>
      <c r="H50" s="93"/>
    </row>
    <row r="51" spans="1:8" ht="13.5" thickBot="1">
      <c r="A51" s="69" t="s">
        <v>111</v>
      </c>
      <c r="B51" s="148">
        <f>F50/E50</f>
        <v>0.54451802796173654</v>
      </c>
      <c r="C51" s="149"/>
      <c r="D51" s="149"/>
      <c r="E51" s="149"/>
      <c r="F51" s="150"/>
      <c r="G51" s="57"/>
      <c r="H51" s="30"/>
    </row>
    <row r="52" spans="1:8" ht="13.5" thickBot="1">
      <c r="A52" s="70" t="s">
        <v>112</v>
      </c>
      <c r="B52" s="145">
        <f>SUM(E50:F50)</f>
        <v>104950</v>
      </c>
      <c r="C52" s="146"/>
      <c r="D52" s="146"/>
      <c r="E52" s="146"/>
      <c r="F52" s="147"/>
      <c r="G52" s="57"/>
      <c r="H52" s="12"/>
    </row>
    <row r="55" spans="1:8">
      <c r="A55" s="12"/>
    </row>
  </sheetData>
  <mergeCells count="6">
    <mergeCell ref="B52:F52"/>
    <mergeCell ref="A1:H2"/>
    <mergeCell ref="A3:H3"/>
    <mergeCell ref="A4:H4"/>
    <mergeCell ref="A5:H5"/>
    <mergeCell ref="B51:F51"/>
  </mergeCells>
  <conditionalFormatting sqref="E49">
    <cfRule type="cellIs" dxfId="0" priority="1" stopIfTrue="1" operator="greaterThan">
      <formula>$E$48*0.1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</vt:lpstr>
      <vt:lpstr>current admin costs</vt:lpstr>
      <vt:lpstr>Exemple de budget</vt:lpstr>
      <vt:lpstr>Budget!Zone_d_impression</vt:lpstr>
    </vt:vector>
  </TitlesOfParts>
  <Company>Save the Rhino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"GELSI Thomas"</dc:creator>
  <cp:lastModifiedBy>user</cp:lastModifiedBy>
  <cp:lastPrinted>2012-05-07T15:35:40Z</cp:lastPrinted>
  <dcterms:created xsi:type="dcterms:W3CDTF">2011-08-04T14:54:21Z</dcterms:created>
  <dcterms:modified xsi:type="dcterms:W3CDTF">2017-04-14T15:27:50Z</dcterms:modified>
</cp:coreProperties>
</file>